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29"/>
  <workbookPr codeName="ThisWorkbook" autoCompressPictures="0"/>
  <mc:AlternateContent xmlns:mc="http://schemas.openxmlformats.org/markup-compatibility/2006">
    <mc:Choice Requires="x15">
      <x15ac:absPath xmlns:x15ac="http://schemas.microsoft.com/office/spreadsheetml/2010/11/ac" url="https://jnj-my.sharepoint.com/personal/cratte_its_jnj_com/Documents/Dara PM, Studies, etc/Calendriers CHUS - Innovation 2019/2020/"/>
    </mc:Choice>
  </mc:AlternateContent>
  <xr:revisionPtr revIDLastSave="0" documentId="8_{EF8E0DA3-99EB-4B91-BEB4-E9055A8DEE11}" xr6:coauthVersionLast="44" xr6:coauthVersionMax="44" xr10:uidLastSave="{00000000-0000-0000-0000-000000000000}"/>
  <bookViews>
    <workbookView showSheetTabs="0" xWindow="-108" yWindow="-108" windowWidth="23256" windowHeight="12576" tabRatio="788" activeTab="1" xr2:uid="{00000000-000D-0000-FFFF-FFFF00000000}"/>
  </bookViews>
  <sheets>
    <sheet name="Cover - Eng" sheetId="125" r:id="rId1"/>
    <sheet name="Cover" sheetId="24" r:id="rId2"/>
    <sheet name="DRD 1-2 Lun" sheetId="26" r:id="rId3"/>
    <sheet name="DRD 1-2 Mar" sheetId="34" r:id="rId4"/>
    <sheet name="DRD 1-2 Mer" sheetId="35" r:id="rId5"/>
    <sheet name="DRD 1-2 Jeu" sheetId="36" r:id="rId6"/>
    <sheet name="DRD 1-2 Ven" sheetId="38" r:id="rId7"/>
    <sheet name="DRD 1-2 Sam" sheetId="40" r:id="rId8"/>
    <sheet name="DRD 1-2 Dim" sheetId="41" r:id="rId9"/>
    <sheet name="DRD 3-6 Lun" sheetId="43" r:id="rId10"/>
    <sheet name="DRD 3-6 Mar" sheetId="44" r:id="rId11"/>
    <sheet name="DRD 3-6 Mer" sheetId="45" r:id="rId12"/>
    <sheet name="DRD 3-6 Jeu" sheetId="46" r:id="rId13"/>
    <sheet name="DRD 3-6 Ven" sheetId="47" r:id="rId14"/>
    <sheet name="DRD 3-6 Sam" sheetId="48" r:id="rId15"/>
    <sheet name="DRD 3-6 Dim" sheetId="42" r:id="rId16"/>
    <sheet name="DRD 7+ Lun" sheetId="51" r:id="rId17"/>
    <sheet name="DRD 7+ Mar" sheetId="52" r:id="rId18"/>
    <sheet name="DRD 7+ Mer" sheetId="53" r:id="rId19"/>
    <sheet name="DRD 7+ Jeu" sheetId="54" r:id="rId20"/>
    <sheet name="DRD 7+ Ven" sheetId="55" r:id="rId21"/>
    <sheet name="DRD 7+ Sam" sheetId="56" r:id="rId22"/>
    <sheet name="DRD 7+ Dim" sheetId="50" r:id="rId23"/>
    <sheet name="DRD 1-2 Mon" sheetId="127" r:id="rId24"/>
    <sheet name="DRD 1-2 Tue" sheetId="128" r:id="rId25"/>
    <sheet name="DRD 1-2 Wed" sheetId="130" r:id="rId26"/>
    <sheet name="DRD 1-2 Thu" sheetId="131" r:id="rId27"/>
    <sheet name="DRD 1-2 Fri" sheetId="132" r:id="rId28"/>
    <sheet name="DRD 1-2 Sat" sheetId="133" r:id="rId29"/>
    <sheet name="DRD 1-2 Sun" sheetId="126" r:id="rId30"/>
    <sheet name="DRD 3-6 Mon" sheetId="135" r:id="rId31"/>
    <sheet name="DRD 3-6 Tue" sheetId="136" r:id="rId32"/>
    <sheet name="DRD 3-6 Wed" sheetId="137" r:id="rId33"/>
    <sheet name="DRD 3-6 Thu" sheetId="138" r:id="rId34"/>
    <sheet name="DRD 3-6 Fri" sheetId="139" r:id="rId35"/>
    <sheet name="DRD 3-6 Sat" sheetId="140" r:id="rId36"/>
    <sheet name="DRD 3-6 Sun" sheetId="134" r:id="rId37"/>
    <sheet name="DRD 7+ Mon" sheetId="142" r:id="rId38"/>
    <sheet name="DRD 7+ Tue" sheetId="143" r:id="rId39"/>
    <sheet name="DRD 7+ Wed" sheetId="144" r:id="rId40"/>
    <sheet name="DRD 7+ Thu" sheetId="145" r:id="rId41"/>
    <sheet name="DRD 7+ Fri" sheetId="146" r:id="rId42"/>
    <sheet name="DRD 7+ Sat" sheetId="147" r:id="rId43"/>
    <sheet name="DRD 7+ Sun" sheetId="141" r:id="rId44"/>
    <sheet name="DVMP C1 1-21 Lun" sheetId="59" r:id="rId45"/>
    <sheet name="DVMP C1 1-21 Mar" sheetId="63" r:id="rId46"/>
    <sheet name="DVMP C1 1-21 Mer" sheetId="64" r:id="rId47"/>
    <sheet name="DVMP C1 1-21 Jeu" sheetId="65" r:id="rId48"/>
    <sheet name="DVMP C1 1-21 Ven" sheetId="66" r:id="rId49"/>
    <sheet name="DVMP C1 1-21 Sam" sheetId="67" r:id="rId50"/>
    <sheet name="DVMP C1 1-21 Dim" sheetId="68" r:id="rId51"/>
    <sheet name="DVMP C1 22-42 Lun" sheetId="60" r:id="rId52"/>
    <sheet name="DVMP C1 22-42 Mar" sheetId="61" r:id="rId53"/>
    <sheet name="DVMP C1 22-42 Mer" sheetId="69" r:id="rId54"/>
    <sheet name="DVMP C1 22-42 Jeu" sheetId="70" r:id="rId55"/>
    <sheet name="DVMP C1 22-42 Ven" sheetId="71" r:id="rId56"/>
    <sheet name="DVMP C1 22-42 Sam" sheetId="72" r:id="rId57"/>
    <sheet name="DVMP C1 22-42 Dim" sheetId="73" r:id="rId58"/>
    <sheet name="DVMP C2 1-21 Lun" sheetId="74" r:id="rId59"/>
    <sheet name="DVMP C2 1-21 Mar" sheetId="75" r:id="rId60"/>
    <sheet name="DVMP C2 1-21 Mer" sheetId="76" r:id="rId61"/>
    <sheet name="DVMP C2 1-21 Jeu" sheetId="77" r:id="rId62"/>
    <sheet name="DVMP C2 1-21 Ven" sheetId="78" r:id="rId63"/>
    <sheet name="DVMP C2 1-21 Sam" sheetId="79" r:id="rId64"/>
    <sheet name="DVMP C2 1-21 Dim" sheetId="80" r:id="rId65"/>
    <sheet name="DVMP C2 22-42 Lun" sheetId="81" r:id="rId66"/>
    <sheet name="DVMP C2 22-42 Mar" sheetId="82" r:id="rId67"/>
    <sheet name="DVMP C2 22-42 Mer" sheetId="83" r:id="rId68"/>
    <sheet name="DVMP C2 22-42 Jeu" sheetId="84" r:id="rId69"/>
    <sheet name="DVMP C2 22-42 Ven" sheetId="85" r:id="rId70"/>
    <sheet name="DVMP C2 22-42 Sam" sheetId="86" r:id="rId71"/>
    <sheet name="DVMP C2 22-42 Dim" sheetId="203" r:id="rId72"/>
    <sheet name="DVMP C10+ Lun" sheetId="88" r:id="rId73"/>
    <sheet name="DVMP C10+ Mar" sheetId="89" r:id="rId74"/>
    <sheet name="DVMP C10+ Mer" sheetId="90" r:id="rId75"/>
    <sheet name="DVMP C10+ Jeu" sheetId="91" r:id="rId76"/>
    <sheet name="DVMP C10+ Ven" sheetId="92" r:id="rId77"/>
    <sheet name="DVMP C10+ Sam" sheetId="93" r:id="rId78"/>
    <sheet name="DVMP C10+ Dim" sheetId="94" r:id="rId79"/>
    <sheet name="DVMP C1 1-21 Mon" sheetId="169" r:id="rId80"/>
    <sheet name="DVMP C1 1-21 Tue" sheetId="170" r:id="rId81"/>
    <sheet name="DVMP C1 1-21 Wed" sheetId="171" r:id="rId82"/>
    <sheet name="DVMP C1 1-21 Thu" sheetId="172" r:id="rId83"/>
    <sheet name="DVMP C1 1-21 Fri" sheetId="173" r:id="rId84"/>
    <sheet name="DVMP C1 1-21 Sat" sheetId="174" r:id="rId85"/>
    <sheet name="DVMP C1 1-21 Sun" sheetId="175" r:id="rId86"/>
    <sheet name="DVMP C2 1-21 Mon" sheetId="183" r:id="rId87"/>
    <sheet name="DVMP C2 1-21 Tue" sheetId="184" r:id="rId88"/>
    <sheet name="DVMP C2 1-21 Wed" sheetId="185" r:id="rId89"/>
    <sheet name="DVMP C2 1-21 Thu" sheetId="186" r:id="rId90"/>
    <sheet name="DVMP C2 1-21 Fri" sheetId="187" r:id="rId91"/>
    <sheet name="DVMP C2 1-21 Sat" sheetId="188" r:id="rId92"/>
    <sheet name="DVMP C2 1-21 Sun" sheetId="189" r:id="rId93"/>
    <sheet name="DVMP C1 22-42 Mon" sheetId="176" r:id="rId94"/>
    <sheet name="DVMP C1 22-42 Tue" sheetId="177" r:id="rId95"/>
    <sheet name="DVMP C1 22-42 Wed" sheetId="178" r:id="rId96"/>
    <sheet name="DVMP C1 22-42 Thu" sheetId="179" r:id="rId97"/>
    <sheet name="DVMP C1 22-42 Fri" sheetId="180" r:id="rId98"/>
    <sheet name="DVMP C1 22-42 Sat" sheetId="181" r:id="rId99"/>
    <sheet name="DVMP C1 22-42 Sun" sheetId="182" r:id="rId100"/>
    <sheet name="DVMP C2 22-42 Mon" sheetId="190" r:id="rId101"/>
    <sheet name="DVMP C2 22-42 Tue" sheetId="191" r:id="rId102"/>
    <sheet name="DVMP C2 22-42 Wed" sheetId="192" r:id="rId103"/>
    <sheet name="DVMP C2 22-42 Thu" sheetId="193" r:id="rId104"/>
    <sheet name="DVMP C2 22-42 Fri" sheetId="194" r:id="rId105"/>
    <sheet name="DVMP C2 22-42 Sat" sheetId="195" r:id="rId106"/>
    <sheet name="DVMP C2 22-42 Sun" sheetId="204" r:id="rId107"/>
    <sheet name="DVMP C10+ Mon" sheetId="196" r:id="rId108"/>
    <sheet name="DVMP C10+ Tue" sheetId="197" r:id="rId109"/>
    <sheet name="DVMP C10+ Wed" sheetId="198" r:id="rId110"/>
    <sheet name="DVMP C10+ Thu" sheetId="199" r:id="rId111"/>
    <sheet name="DVMP C10+ Fri" sheetId="200" r:id="rId112"/>
    <sheet name="DVMP C10+ Sat" sheetId="201" r:id="rId113"/>
    <sheet name="DVMP C10+ Sun" sheetId="202" r:id="rId114"/>
    <sheet name="DVD C1-2 Lun" sheetId="118" r:id="rId115"/>
    <sheet name="DVD C1-2 Mar" sheetId="119" r:id="rId116"/>
    <sheet name="DVD C1-2 Mer" sheetId="120" r:id="rId117"/>
    <sheet name="DVD C1-2 Jeu" sheetId="121" r:id="rId118"/>
    <sheet name="DVD C1-2 Ven" sheetId="122" r:id="rId119"/>
    <sheet name="DVD C1-2 Sam" sheetId="123" r:id="rId120"/>
    <sheet name="DVD C1-2 Dim" sheetId="124" r:id="rId121"/>
    <sheet name="DVD C3-6 Lun" sheetId="148" r:id="rId122"/>
    <sheet name="DVD C3-6 Mar" sheetId="149" r:id="rId123"/>
    <sheet name="DVD C3-6 Mer" sheetId="150" r:id="rId124"/>
    <sheet name="DVD C3-6 Jeu" sheetId="151" r:id="rId125"/>
    <sheet name="DVD C3-6 Ven" sheetId="152" r:id="rId126"/>
    <sheet name="DVD C3-6 Sam" sheetId="153" r:id="rId127"/>
    <sheet name="DVD C3-6 Dim" sheetId="154" r:id="rId128"/>
    <sheet name="DVD C7+ Lun" sheetId="155" r:id="rId129"/>
    <sheet name="DVD C7+ Mar" sheetId="156" r:id="rId130"/>
    <sheet name="DVD C7+ Mer" sheetId="157" r:id="rId131"/>
    <sheet name="DVD C7+ Jeu" sheetId="158" r:id="rId132"/>
    <sheet name="DVD C7+ Ven" sheetId="159" r:id="rId133"/>
    <sheet name="DVD C7+ Sam" sheetId="160" r:id="rId134"/>
    <sheet name="DVD C7+ Dim" sheetId="161" r:id="rId135"/>
    <sheet name="DVD C1-3 Lun" sheetId="95" r:id="rId136"/>
    <sheet name="DVD C1-3 Mar" sheetId="96" r:id="rId137"/>
    <sheet name="DVD C1-3 Mer" sheetId="97" r:id="rId138"/>
    <sheet name="DVD C1-3 Jeu" sheetId="98" r:id="rId139"/>
    <sheet name="DVD C1-3 Ven" sheetId="99" r:id="rId140"/>
    <sheet name="DVD C1-3 Sam" sheetId="100" r:id="rId141"/>
    <sheet name="DVD C1-3 Dim" sheetId="101" r:id="rId142"/>
    <sheet name="DVD C4-8 Lun" sheetId="103" r:id="rId143"/>
    <sheet name="DVD C4-8 Mar" sheetId="104" r:id="rId144"/>
    <sheet name="DVD C4-8 Mer" sheetId="106" r:id="rId145"/>
    <sheet name="DVD C4-8 Jeu" sheetId="107" r:id="rId146"/>
    <sheet name="DVD C4-8 Ven" sheetId="108" r:id="rId147"/>
    <sheet name="DVD C4-8 Sam" sheetId="109" r:id="rId148"/>
    <sheet name="DVD C4-8 Dim" sheetId="102" r:id="rId149"/>
    <sheet name="DVD C9+ Lun" sheetId="111" r:id="rId150"/>
    <sheet name="DVD C9+ Mar" sheetId="112" r:id="rId151"/>
    <sheet name="DVD C9+ Mer" sheetId="113" r:id="rId152"/>
    <sheet name="DVD C9+ Jeu" sheetId="114" r:id="rId153"/>
    <sheet name="DVD C9+ Ven" sheetId="115" r:id="rId154"/>
    <sheet name="DVD C9+ Sam" sheetId="116" r:id="rId155"/>
    <sheet name="DVD C9+ Dim" sheetId="117" r:id="rId156"/>
    <sheet name="DVD C1-2 Mon" sheetId="205" r:id="rId157"/>
    <sheet name="DVD C1-2 Tue" sheetId="206" r:id="rId158"/>
    <sheet name="DVD C1-2 Wed" sheetId="207" r:id="rId159"/>
    <sheet name="DVD C1-2 Thu" sheetId="208" r:id="rId160"/>
    <sheet name="DVD C1-2 Fri" sheetId="209" r:id="rId161"/>
    <sheet name="DVD C1-2 Sat" sheetId="210" r:id="rId162"/>
    <sheet name="DVD C1-2 Sun" sheetId="211" r:id="rId163"/>
    <sheet name="DVD C3-6 Mon" sheetId="219" r:id="rId164"/>
    <sheet name="DVD C3-6 Tue" sheetId="220" r:id="rId165"/>
    <sheet name="DVD C3-6 Wed" sheetId="221" r:id="rId166"/>
    <sheet name="DVD C3-6 Thu" sheetId="222" r:id="rId167"/>
    <sheet name="DVD C3-6 Fri" sheetId="223" r:id="rId168"/>
    <sheet name="DVD C3-6 Sat" sheetId="224" r:id="rId169"/>
    <sheet name="DVD C3-6 Sun" sheetId="225" r:id="rId170"/>
    <sheet name="DVD C7+ Mon" sheetId="226" r:id="rId171"/>
    <sheet name="DVD C7+ Tue" sheetId="227" r:id="rId172"/>
    <sheet name="DVD C7+ Wed" sheetId="228" r:id="rId173"/>
    <sheet name="DVD C7+ Thu" sheetId="229" r:id="rId174"/>
    <sheet name="DVD C7+ Fri" sheetId="230" r:id="rId175"/>
    <sheet name="DVD C7+ Sat" sheetId="231" r:id="rId176"/>
    <sheet name="DVD C7+ Sun" sheetId="232" r:id="rId177"/>
    <sheet name="DVD C1-3 Mon" sheetId="212" r:id="rId178"/>
    <sheet name="DVD C1-3 Tue" sheetId="213" r:id="rId179"/>
    <sheet name="DVD C1-3 Wed" sheetId="214" r:id="rId180"/>
    <sheet name="DVD C1-3 Thu" sheetId="215" r:id="rId181"/>
    <sheet name="DVD C1-3 Fri" sheetId="216" r:id="rId182"/>
    <sheet name="DVD C1-3 Sat" sheetId="217" r:id="rId183"/>
    <sheet name="DVD C1-3 Sun" sheetId="218" r:id="rId184"/>
    <sheet name="DVD C4-8 Mon" sheetId="240" r:id="rId185"/>
    <sheet name="DVD C4-8 Tue" sheetId="241" r:id="rId186"/>
    <sheet name="DVD C4-8 Wed" sheetId="242" r:id="rId187"/>
    <sheet name="DVD C4-8 Thu" sheetId="243" r:id="rId188"/>
    <sheet name="DVD C4-8 Fri" sheetId="244" r:id="rId189"/>
    <sheet name="DVD C4-8 Sat" sheetId="245" r:id="rId190"/>
    <sheet name="DVD C4-8 Sun" sheetId="246" r:id="rId191"/>
    <sheet name="DVD C9+ Mon" sheetId="247" r:id="rId192"/>
    <sheet name="DVD C9+ Tue" sheetId="248" r:id="rId193"/>
    <sheet name="DVD C9+ Wed" sheetId="249" r:id="rId194"/>
    <sheet name="DVD C9+ Thu" sheetId="250" r:id="rId195"/>
    <sheet name="DVD C9+ Fri" sheetId="251" r:id="rId196"/>
    <sheet name="DVD C9+ Sat" sheetId="252" r:id="rId197"/>
    <sheet name="DVD C9+ Sun" sheetId="253" r:id="rId198"/>
  </sheets>
  <definedNames>
    <definedName name="Calendrier10ans" localSheetId="0">#REF!</definedName>
    <definedName name="Calendrier10ans" localSheetId="8">'DRD 1-2 Dim'!#REF!</definedName>
    <definedName name="Calendrier10ans" localSheetId="27">'DRD 1-2 Fri'!#REF!</definedName>
    <definedName name="Calendrier10ans" localSheetId="5">'DRD 1-2 Jeu'!#REF!</definedName>
    <definedName name="Calendrier10ans" localSheetId="2">'DRD 1-2 Lun'!#REF!</definedName>
    <definedName name="Calendrier10ans" localSheetId="3">'DRD 1-2 Mar'!#REF!</definedName>
    <definedName name="Calendrier10ans" localSheetId="4">'DRD 1-2 Mer'!#REF!</definedName>
    <definedName name="Calendrier10ans" localSheetId="23">'DRD 1-2 Mon'!#REF!</definedName>
    <definedName name="Calendrier10ans" localSheetId="7">'DRD 1-2 Sam'!#REF!</definedName>
    <definedName name="Calendrier10ans" localSheetId="28">'DRD 1-2 Sat'!#REF!</definedName>
    <definedName name="Calendrier10ans" localSheetId="29">'DRD 1-2 Sun'!#REF!</definedName>
    <definedName name="Calendrier10ans" localSheetId="26">'DRD 1-2 Thu'!#REF!</definedName>
    <definedName name="Calendrier10ans" localSheetId="24">'DRD 1-2 Tue'!#REF!</definedName>
    <definedName name="Calendrier10ans" localSheetId="6">'DRD 1-2 Ven'!#REF!</definedName>
    <definedName name="Calendrier10ans" localSheetId="25">'DRD 1-2 Wed'!#REF!</definedName>
    <definedName name="Calendrier10ans" localSheetId="15">'DRD 3-6 Dim'!#REF!</definedName>
    <definedName name="Calendrier10ans" localSheetId="34">'DRD 3-6 Fri'!#REF!</definedName>
    <definedName name="Calendrier10ans" localSheetId="12">'DRD 3-6 Jeu'!#REF!</definedName>
    <definedName name="Calendrier10ans" localSheetId="9">'DRD 3-6 Lun'!#REF!</definedName>
    <definedName name="Calendrier10ans" localSheetId="10">'DRD 3-6 Mar'!#REF!</definedName>
    <definedName name="Calendrier10ans" localSheetId="11">'DRD 3-6 Mer'!#REF!</definedName>
    <definedName name="Calendrier10ans" localSheetId="30">'DRD 3-6 Mon'!#REF!</definedName>
    <definedName name="Calendrier10ans" localSheetId="14">'DRD 3-6 Sam'!#REF!</definedName>
    <definedName name="Calendrier10ans" localSheetId="35">'DRD 3-6 Sat'!#REF!</definedName>
    <definedName name="Calendrier10ans" localSheetId="36">'DRD 3-6 Sun'!#REF!</definedName>
    <definedName name="Calendrier10ans" localSheetId="33">'DRD 3-6 Thu'!#REF!</definedName>
    <definedName name="Calendrier10ans" localSheetId="31">'DRD 3-6 Tue'!#REF!</definedName>
    <definedName name="Calendrier10ans" localSheetId="13">'DRD 3-6 Ven'!#REF!</definedName>
    <definedName name="Calendrier10ans" localSheetId="32">'DRD 3-6 Wed'!#REF!</definedName>
    <definedName name="Calendrier10ans" localSheetId="22">'DRD 7+ Dim'!#REF!</definedName>
    <definedName name="Calendrier10ans" localSheetId="41">'DRD 7+ Fri'!#REF!</definedName>
    <definedName name="Calendrier10ans" localSheetId="19">'DRD 7+ Jeu'!#REF!</definedName>
    <definedName name="Calendrier10ans" localSheetId="16">'DRD 7+ Lun'!#REF!</definedName>
    <definedName name="Calendrier10ans" localSheetId="17">'DRD 7+ Mar'!#REF!</definedName>
    <definedName name="Calendrier10ans" localSheetId="18">'DRD 7+ Mer'!#REF!</definedName>
    <definedName name="Calendrier10ans" localSheetId="37">'DRD 7+ Mon'!#REF!</definedName>
    <definedName name="Calendrier10ans" localSheetId="21">'DRD 7+ Sam'!#REF!</definedName>
    <definedName name="Calendrier10ans" localSheetId="42">'DRD 7+ Sat'!#REF!</definedName>
    <definedName name="Calendrier10ans" localSheetId="43">'DRD 7+ Sun'!#REF!</definedName>
    <definedName name="Calendrier10ans" localSheetId="40">'DRD 7+ Thu'!#REF!</definedName>
    <definedName name="Calendrier10ans" localSheetId="38">'DRD 7+ Tue'!#REF!</definedName>
    <definedName name="Calendrier10ans" localSheetId="20">'DRD 7+ Ven'!#REF!</definedName>
    <definedName name="Calendrier10ans" localSheetId="39">'DRD 7+ Wed'!#REF!</definedName>
    <definedName name="Calendrier10ans" localSheetId="120">'DVD C1-2 Dim'!#REF!</definedName>
    <definedName name="Calendrier10ans" localSheetId="160">'DVD C1-2 Fri'!#REF!</definedName>
    <definedName name="Calendrier10ans" localSheetId="117">'DVD C1-2 Jeu'!#REF!</definedName>
    <definedName name="Calendrier10ans" localSheetId="114">'DVD C1-2 Lun'!#REF!</definedName>
    <definedName name="Calendrier10ans" localSheetId="115">'DVD C1-2 Mar'!#REF!</definedName>
    <definedName name="Calendrier10ans" localSheetId="116">'DVD C1-2 Mer'!#REF!</definedName>
    <definedName name="Calendrier10ans" localSheetId="156">'DVD C1-2 Mon'!#REF!</definedName>
    <definedName name="Calendrier10ans" localSheetId="119">'DVD C1-2 Sam'!#REF!</definedName>
    <definedName name="Calendrier10ans" localSheetId="161">'DVD C1-2 Sat'!#REF!</definedName>
    <definedName name="Calendrier10ans" localSheetId="162">'DVD C1-2 Sun'!#REF!</definedName>
    <definedName name="Calendrier10ans" localSheetId="159">'DVD C1-2 Thu'!#REF!</definedName>
    <definedName name="Calendrier10ans" localSheetId="157">'DVD C1-2 Tue'!#REF!</definedName>
    <definedName name="Calendrier10ans" localSheetId="118">'DVD C1-2 Ven'!#REF!</definedName>
    <definedName name="Calendrier10ans" localSheetId="158">'DVD C1-2 Wed'!#REF!</definedName>
    <definedName name="Calendrier10ans" localSheetId="141">'DVD C1-3 Dim'!#REF!</definedName>
    <definedName name="Calendrier10ans" localSheetId="181">'DVD C1-3 Fri'!#REF!</definedName>
    <definedName name="Calendrier10ans" localSheetId="138">'DVD C1-3 Jeu'!#REF!</definedName>
    <definedName name="Calendrier10ans" localSheetId="135">'DVD C1-3 Lun'!#REF!</definedName>
    <definedName name="Calendrier10ans" localSheetId="136">'DVD C1-3 Mar'!#REF!</definedName>
    <definedName name="Calendrier10ans" localSheetId="137">'DVD C1-3 Mer'!#REF!</definedName>
    <definedName name="Calendrier10ans" localSheetId="177">'DVD C1-3 Mon'!#REF!</definedName>
    <definedName name="Calendrier10ans" localSheetId="140">'DVD C1-3 Sam'!#REF!</definedName>
    <definedName name="Calendrier10ans" localSheetId="182">'DVD C1-3 Sat'!#REF!</definedName>
    <definedName name="Calendrier10ans" localSheetId="183">'DVD C1-3 Sun'!#REF!</definedName>
    <definedName name="Calendrier10ans" localSheetId="180">'DVD C1-3 Thu'!#REF!</definedName>
    <definedName name="Calendrier10ans" localSheetId="178">'DVD C1-3 Tue'!#REF!</definedName>
    <definedName name="Calendrier10ans" localSheetId="139">'DVD C1-3 Ven'!#REF!</definedName>
    <definedName name="Calendrier10ans" localSheetId="179">'DVD C1-3 Wed'!#REF!</definedName>
    <definedName name="Calendrier10ans" localSheetId="127">'DVD C3-6 Dim'!#REF!</definedName>
    <definedName name="Calendrier10ans" localSheetId="167">'DVD C3-6 Fri'!#REF!</definedName>
    <definedName name="Calendrier10ans" localSheetId="124">'DVD C3-6 Jeu'!#REF!</definedName>
    <definedName name="Calendrier10ans" localSheetId="121">'DVD C3-6 Lun'!#REF!</definedName>
    <definedName name="Calendrier10ans" localSheetId="122">'DVD C3-6 Mar'!#REF!</definedName>
    <definedName name="Calendrier10ans" localSheetId="123">'DVD C3-6 Mer'!#REF!</definedName>
    <definedName name="Calendrier10ans" localSheetId="163">'DVD C3-6 Mon'!#REF!</definedName>
    <definedName name="Calendrier10ans" localSheetId="126">'DVD C3-6 Sam'!#REF!</definedName>
    <definedName name="Calendrier10ans" localSheetId="168">'DVD C3-6 Sat'!#REF!</definedName>
    <definedName name="Calendrier10ans" localSheetId="169">'DVD C3-6 Sun'!#REF!</definedName>
    <definedName name="Calendrier10ans" localSheetId="166">'DVD C3-6 Thu'!#REF!</definedName>
    <definedName name="Calendrier10ans" localSheetId="164">'DVD C3-6 Tue'!#REF!</definedName>
    <definedName name="Calendrier10ans" localSheetId="125">'DVD C3-6 Ven'!#REF!</definedName>
    <definedName name="Calendrier10ans" localSheetId="165">'DVD C3-6 Wed'!#REF!</definedName>
    <definedName name="Calendrier10ans" localSheetId="148">'DVD C4-8 Dim'!#REF!</definedName>
    <definedName name="Calendrier10ans" localSheetId="188">'DVD C4-8 Fri'!#REF!</definedName>
    <definedName name="Calendrier10ans" localSheetId="145">'DVD C4-8 Jeu'!#REF!</definedName>
    <definedName name="Calendrier10ans" localSheetId="142">'DVD C4-8 Lun'!#REF!</definedName>
    <definedName name="Calendrier10ans" localSheetId="143">'DVD C4-8 Mar'!#REF!</definedName>
    <definedName name="Calendrier10ans" localSheetId="144">'DVD C4-8 Mer'!#REF!</definedName>
    <definedName name="Calendrier10ans" localSheetId="184">'DVD C4-8 Mon'!#REF!</definedName>
    <definedName name="Calendrier10ans" localSheetId="147">'DVD C4-8 Sam'!#REF!</definedName>
    <definedName name="Calendrier10ans" localSheetId="189">'DVD C4-8 Sat'!#REF!</definedName>
    <definedName name="Calendrier10ans" localSheetId="190">'DVD C4-8 Sun'!#REF!</definedName>
    <definedName name="Calendrier10ans" localSheetId="187">'DVD C4-8 Thu'!#REF!</definedName>
    <definedName name="Calendrier10ans" localSheetId="185">'DVD C4-8 Tue'!#REF!</definedName>
    <definedName name="Calendrier10ans" localSheetId="146">'DVD C4-8 Ven'!#REF!</definedName>
    <definedName name="Calendrier10ans" localSheetId="186">'DVD C4-8 Wed'!#REF!</definedName>
    <definedName name="Calendrier10ans" localSheetId="134">'DVD C7+ Dim'!#REF!</definedName>
    <definedName name="Calendrier10ans" localSheetId="174">'DVD C7+ Fri'!#REF!</definedName>
    <definedName name="Calendrier10ans" localSheetId="131">'DVD C7+ Jeu'!#REF!</definedName>
    <definedName name="Calendrier10ans" localSheetId="128">'DVD C7+ Lun'!#REF!</definedName>
    <definedName name="Calendrier10ans" localSheetId="129">'DVD C7+ Mar'!#REF!</definedName>
    <definedName name="Calendrier10ans" localSheetId="130">'DVD C7+ Mer'!#REF!</definedName>
    <definedName name="Calendrier10ans" localSheetId="170">'DVD C7+ Mon'!#REF!</definedName>
    <definedName name="Calendrier10ans" localSheetId="133">'DVD C7+ Sam'!#REF!</definedName>
    <definedName name="Calendrier10ans" localSheetId="175">'DVD C7+ Sat'!#REF!</definedName>
    <definedName name="Calendrier10ans" localSheetId="176">'DVD C7+ Sun'!#REF!</definedName>
    <definedName name="Calendrier10ans" localSheetId="173">'DVD C7+ Thu'!#REF!</definedName>
    <definedName name="Calendrier10ans" localSheetId="171">'DVD C7+ Tue'!#REF!</definedName>
    <definedName name="Calendrier10ans" localSheetId="132">'DVD C7+ Ven'!#REF!</definedName>
    <definedName name="Calendrier10ans" localSheetId="172">'DVD C7+ Wed'!#REF!</definedName>
    <definedName name="Calendrier10ans" localSheetId="155">'DVD C9+ Dim'!#REF!</definedName>
    <definedName name="Calendrier10ans" localSheetId="195">'DVD C9+ Fri'!#REF!</definedName>
    <definedName name="Calendrier10ans" localSheetId="152">'DVD C9+ Jeu'!#REF!</definedName>
    <definedName name="Calendrier10ans" localSheetId="149">'DVD C9+ Lun'!#REF!</definedName>
    <definedName name="Calendrier10ans" localSheetId="150">'DVD C9+ Mar'!#REF!</definedName>
    <definedName name="Calendrier10ans" localSheetId="151">'DVD C9+ Mer'!#REF!</definedName>
    <definedName name="Calendrier10ans" localSheetId="191">'DVD C9+ Mon'!#REF!</definedName>
    <definedName name="Calendrier10ans" localSheetId="154">'DVD C9+ Sam'!#REF!</definedName>
    <definedName name="Calendrier10ans" localSheetId="196">'DVD C9+ Sat'!#REF!</definedName>
    <definedName name="Calendrier10ans" localSheetId="197">'DVD C9+ Sun'!#REF!</definedName>
    <definedName name="Calendrier10ans" localSheetId="194">'DVD C9+ Thu'!#REF!</definedName>
    <definedName name="Calendrier10ans" localSheetId="192">'DVD C9+ Tue'!#REF!</definedName>
    <definedName name="Calendrier10ans" localSheetId="153">'DVD C9+ Ven'!#REF!</definedName>
    <definedName name="Calendrier10ans" localSheetId="193">'DVD C9+ Wed'!#REF!</definedName>
    <definedName name="Calendrier10ans" localSheetId="50">'DVMP C1 1-21 Dim'!#REF!</definedName>
    <definedName name="Calendrier10ans" localSheetId="83">'DVMP C1 1-21 Fri'!#REF!</definedName>
    <definedName name="Calendrier10ans" localSheetId="47">'DVMP C1 1-21 Jeu'!#REF!</definedName>
    <definedName name="Calendrier10ans" localSheetId="44">'DVMP C1 1-21 Lun'!#REF!</definedName>
    <definedName name="Calendrier10ans" localSheetId="45">'DVMP C1 1-21 Mar'!#REF!</definedName>
    <definedName name="Calendrier10ans" localSheetId="46">'DVMP C1 1-21 Mer'!#REF!</definedName>
    <definedName name="Calendrier10ans" localSheetId="79">'DVMP C1 1-21 Mon'!#REF!</definedName>
    <definedName name="Calendrier10ans" localSheetId="49">'DVMP C1 1-21 Sam'!#REF!</definedName>
    <definedName name="Calendrier10ans" localSheetId="84">'DVMP C1 1-21 Sat'!#REF!</definedName>
    <definedName name="Calendrier10ans" localSheetId="85">'DVMP C1 1-21 Sun'!#REF!</definedName>
    <definedName name="Calendrier10ans" localSheetId="82">'DVMP C1 1-21 Thu'!#REF!</definedName>
    <definedName name="Calendrier10ans" localSheetId="80">'DVMP C1 1-21 Tue'!#REF!</definedName>
    <definedName name="Calendrier10ans" localSheetId="48">'DVMP C1 1-21 Ven'!#REF!</definedName>
    <definedName name="Calendrier10ans" localSheetId="81">'DVMP C1 1-21 Wed'!#REF!</definedName>
    <definedName name="Calendrier10ans" localSheetId="57">'DVMP C1 22-42 Dim'!#REF!</definedName>
    <definedName name="Calendrier10ans" localSheetId="97">'DVMP C1 22-42 Fri'!#REF!</definedName>
    <definedName name="Calendrier10ans" localSheetId="54">'DVMP C1 22-42 Jeu'!#REF!</definedName>
    <definedName name="Calendrier10ans" localSheetId="51">'DVMP C1 22-42 Lun'!#REF!</definedName>
    <definedName name="Calendrier10ans" localSheetId="52">'DVMP C1 22-42 Mar'!#REF!</definedName>
    <definedName name="Calendrier10ans" localSheetId="53">'DVMP C1 22-42 Mer'!#REF!</definedName>
    <definedName name="Calendrier10ans" localSheetId="93">'DVMP C1 22-42 Mon'!#REF!</definedName>
    <definedName name="Calendrier10ans" localSheetId="56">'DVMP C1 22-42 Sam'!#REF!</definedName>
    <definedName name="Calendrier10ans" localSheetId="98">'DVMP C1 22-42 Sat'!#REF!</definedName>
    <definedName name="Calendrier10ans" localSheetId="99">'DVMP C1 22-42 Sun'!#REF!</definedName>
    <definedName name="Calendrier10ans" localSheetId="96">'DVMP C1 22-42 Thu'!#REF!</definedName>
    <definedName name="Calendrier10ans" localSheetId="94">'DVMP C1 22-42 Tue'!#REF!</definedName>
    <definedName name="Calendrier10ans" localSheetId="55">'DVMP C1 22-42 Ven'!#REF!</definedName>
    <definedName name="Calendrier10ans" localSheetId="95">'DVMP C1 22-42 Wed'!#REF!</definedName>
    <definedName name="Calendrier10ans" localSheetId="78">'DVMP C10+ Dim'!#REF!</definedName>
    <definedName name="Calendrier10ans" localSheetId="111">'DVMP C10+ Fri'!#REF!</definedName>
    <definedName name="Calendrier10ans" localSheetId="75">'DVMP C10+ Jeu'!#REF!</definedName>
    <definedName name="Calendrier10ans" localSheetId="72">'DVMP C10+ Lun'!#REF!</definedName>
    <definedName name="Calendrier10ans" localSheetId="73">'DVMP C10+ Mar'!#REF!</definedName>
    <definedName name="Calendrier10ans" localSheetId="74">'DVMP C10+ Mer'!#REF!</definedName>
    <definedName name="Calendrier10ans" localSheetId="107">'DVMP C10+ Mon'!#REF!</definedName>
    <definedName name="Calendrier10ans" localSheetId="77">'DVMP C10+ Sam'!#REF!</definedName>
    <definedName name="Calendrier10ans" localSheetId="112">'DVMP C10+ Sat'!#REF!</definedName>
    <definedName name="Calendrier10ans" localSheetId="113">'DVMP C10+ Sun'!#REF!</definedName>
    <definedName name="Calendrier10ans" localSheetId="110">'DVMP C10+ Thu'!#REF!</definedName>
    <definedName name="Calendrier10ans" localSheetId="108">'DVMP C10+ Tue'!#REF!</definedName>
    <definedName name="Calendrier10ans" localSheetId="76">'DVMP C10+ Ven'!#REF!</definedName>
    <definedName name="Calendrier10ans" localSheetId="109">'DVMP C10+ Wed'!#REF!</definedName>
    <definedName name="Calendrier10ans" localSheetId="64">'DVMP C2 1-21 Dim'!#REF!</definedName>
    <definedName name="Calendrier10ans" localSheetId="90">'DVMP C2 1-21 Fri'!#REF!</definedName>
    <definedName name="Calendrier10ans" localSheetId="61">'DVMP C2 1-21 Jeu'!#REF!</definedName>
    <definedName name="Calendrier10ans" localSheetId="58">'DVMP C2 1-21 Lun'!#REF!</definedName>
    <definedName name="Calendrier10ans" localSheetId="59">'DVMP C2 1-21 Mar'!#REF!</definedName>
    <definedName name="Calendrier10ans" localSheetId="60">'DVMP C2 1-21 Mer'!#REF!</definedName>
    <definedName name="Calendrier10ans" localSheetId="86">'DVMP C2 1-21 Mon'!#REF!</definedName>
    <definedName name="Calendrier10ans" localSheetId="63">'DVMP C2 1-21 Sam'!#REF!</definedName>
    <definedName name="Calendrier10ans" localSheetId="91">'DVMP C2 1-21 Sat'!#REF!</definedName>
    <definedName name="Calendrier10ans" localSheetId="92">'DVMP C2 1-21 Sun'!#REF!</definedName>
    <definedName name="Calendrier10ans" localSheetId="89">'DVMP C2 1-21 Thu'!#REF!</definedName>
    <definedName name="Calendrier10ans" localSheetId="87">'DVMP C2 1-21 Tue'!#REF!</definedName>
    <definedName name="Calendrier10ans" localSheetId="62">'DVMP C2 1-21 Ven'!#REF!</definedName>
    <definedName name="Calendrier10ans" localSheetId="88">'DVMP C2 1-21 Wed'!#REF!</definedName>
    <definedName name="Calendrier10ans" localSheetId="71">'DVMP C2 22-42 Dim'!#REF!</definedName>
    <definedName name="Calendrier10ans" localSheetId="104">'DVMP C2 22-42 Fri'!#REF!</definedName>
    <definedName name="Calendrier10ans" localSheetId="68">'DVMP C2 22-42 Jeu'!#REF!</definedName>
    <definedName name="Calendrier10ans" localSheetId="65">'DVMP C2 22-42 Lun'!#REF!</definedName>
    <definedName name="Calendrier10ans" localSheetId="66">'DVMP C2 22-42 Mar'!#REF!</definedName>
    <definedName name="Calendrier10ans" localSheetId="67">'DVMP C2 22-42 Mer'!#REF!</definedName>
    <definedName name="Calendrier10ans" localSheetId="100">'DVMP C2 22-42 Mon'!#REF!</definedName>
    <definedName name="Calendrier10ans" localSheetId="70">'DVMP C2 22-42 Sam'!#REF!</definedName>
    <definedName name="Calendrier10ans" localSheetId="105">'DVMP C2 22-42 Sat'!#REF!</definedName>
    <definedName name="Calendrier10ans" localSheetId="106">'DVMP C2 22-42 Sun'!#REF!</definedName>
    <definedName name="Calendrier10ans" localSheetId="103">'DVMP C2 22-42 Thu'!#REF!</definedName>
    <definedName name="Calendrier10ans" localSheetId="101">'DVMP C2 22-42 Tue'!#REF!</definedName>
    <definedName name="Calendrier10ans" localSheetId="69">'DVMP C2 22-42 Ven'!#REF!</definedName>
    <definedName name="Calendrier10ans" localSheetId="102">'DVMP C2 22-42 Wed'!#REF!</definedName>
    <definedName name="Calendrier10ans">#REF!</definedName>
    <definedName name="Calendrier10mois" localSheetId="0">#REF!</definedName>
    <definedName name="Calendrier10mois" localSheetId="8">'DRD 1-2 Dim'!#REF!</definedName>
    <definedName name="Calendrier10mois" localSheetId="27">'DRD 1-2 Fri'!#REF!</definedName>
    <definedName name="Calendrier10mois" localSheetId="5">'DRD 1-2 Jeu'!#REF!</definedName>
    <definedName name="Calendrier10mois" localSheetId="2">'DRD 1-2 Lun'!#REF!</definedName>
    <definedName name="Calendrier10mois" localSheetId="3">'DRD 1-2 Mar'!#REF!</definedName>
    <definedName name="Calendrier10mois" localSheetId="4">'DRD 1-2 Mer'!#REF!</definedName>
    <definedName name="Calendrier10mois" localSheetId="23">'DRD 1-2 Mon'!#REF!</definedName>
    <definedName name="Calendrier10mois" localSheetId="7">'DRD 1-2 Sam'!#REF!</definedName>
    <definedName name="Calendrier10mois" localSheetId="28">'DRD 1-2 Sat'!#REF!</definedName>
    <definedName name="Calendrier10mois" localSheetId="29">'DRD 1-2 Sun'!#REF!</definedName>
    <definedName name="Calendrier10mois" localSheetId="26">'DRD 1-2 Thu'!#REF!</definedName>
    <definedName name="Calendrier10mois" localSheetId="24">'DRD 1-2 Tue'!#REF!</definedName>
    <definedName name="Calendrier10mois" localSheetId="6">'DRD 1-2 Ven'!#REF!</definedName>
    <definedName name="Calendrier10mois" localSheetId="25">'DRD 1-2 Wed'!#REF!</definedName>
    <definedName name="Calendrier10mois" localSheetId="15">'DRD 3-6 Dim'!#REF!</definedName>
    <definedName name="Calendrier10mois" localSheetId="34">'DRD 3-6 Fri'!#REF!</definedName>
    <definedName name="Calendrier10mois" localSheetId="12">'DRD 3-6 Jeu'!#REF!</definedName>
    <definedName name="Calendrier10mois" localSheetId="9">'DRD 3-6 Lun'!#REF!</definedName>
    <definedName name="Calendrier10mois" localSheetId="10">'DRD 3-6 Mar'!#REF!</definedName>
    <definedName name="Calendrier10mois" localSheetId="11">'DRD 3-6 Mer'!#REF!</definedName>
    <definedName name="Calendrier10mois" localSheetId="30">'DRD 3-6 Mon'!#REF!</definedName>
    <definedName name="Calendrier10mois" localSheetId="14">'DRD 3-6 Sam'!#REF!</definedName>
    <definedName name="Calendrier10mois" localSheetId="35">'DRD 3-6 Sat'!#REF!</definedName>
    <definedName name="Calendrier10mois" localSheetId="36">'DRD 3-6 Sun'!#REF!</definedName>
    <definedName name="Calendrier10mois" localSheetId="33">'DRD 3-6 Thu'!#REF!</definedName>
    <definedName name="Calendrier10mois" localSheetId="31">'DRD 3-6 Tue'!#REF!</definedName>
    <definedName name="Calendrier10mois" localSheetId="13">'DRD 3-6 Ven'!#REF!</definedName>
    <definedName name="Calendrier10mois" localSheetId="32">'DRD 3-6 Wed'!#REF!</definedName>
    <definedName name="Calendrier10mois" localSheetId="22">'DRD 7+ Dim'!#REF!</definedName>
    <definedName name="Calendrier10mois" localSheetId="41">'DRD 7+ Fri'!#REF!</definedName>
    <definedName name="Calendrier10mois" localSheetId="19">'DRD 7+ Jeu'!#REF!</definedName>
    <definedName name="Calendrier10mois" localSheetId="16">'DRD 7+ Lun'!#REF!</definedName>
    <definedName name="Calendrier10mois" localSheetId="17">'DRD 7+ Mar'!#REF!</definedName>
    <definedName name="Calendrier10mois" localSheetId="18">'DRD 7+ Mer'!#REF!</definedName>
    <definedName name="Calendrier10mois" localSheetId="37">'DRD 7+ Mon'!#REF!</definedName>
    <definedName name="Calendrier10mois" localSheetId="21">'DRD 7+ Sam'!#REF!</definedName>
    <definedName name="Calendrier10mois" localSheetId="42">'DRD 7+ Sat'!#REF!</definedName>
    <definedName name="Calendrier10mois" localSheetId="43">'DRD 7+ Sun'!#REF!</definedName>
    <definedName name="Calendrier10mois" localSheetId="40">'DRD 7+ Thu'!#REF!</definedName>
    <definedName name="Calendrier10mois" localSheetId="38">'DRD 7+ Tue'!#REF!</definedName>
    <definedName name="Calendrier10mois" localSheetId="20">'DRD 7+ Ven'!#REF!</definedName>
    <definedName name="Calendrier10mois" localSheetId="39">'DRD 7+ Wed'!#REF!</definedName>
    <definedName name="Calendrier10mois" localSheetId="120">'DVD C1-2 Dim'!#REF!</definedName>
    <definedName name="Calendrier10mois" localSheetId="160">'DVD C1-2 Fri'!#REF!</definedName>
    <definedName name="Calendrier10mois" localSheetId="117">'DVD C1-2 Jeu'!#REF!</definedName>
    <definedName name="Calendrier10mois" localSheetId="114">'DVD C1-2 Lun'!#REF!</definedName>
    <definedName name="Calendrier10mois" localSheetId="115">'DVD C1-2 Mar'!#REF!</definedName>
    <definedName name="Calendrier10mois" localSheetId="116">'DVD C1-2 Mer'!#REF!</definedName>
    <definedName name="Calendrier10mois" localSheetId="156">'DVD C1-2 Mon'!#REF!</definedName>
    <definedName name="Calendrier10mois" localSheetId="119">'DVD C1-2 Sam'!#REF!</definedName>
    <definedName name="Calendrier10mois" localSheetId="161">'DVD C1-2 Sat'!#REF!</definedName>
    <definedName name="Calendrier10mois" localSheetId="162">'DVD C1-2 Sun'!#REF!</definedName>
    <definedName name="Calendrier10mois" localSheetId="159">'DVD C1-2 Thu'!#REF!</definedName>
    <definedName name="Calendrier10mois" localSheetId="157">'DVD C1-2 Tue'!#REF!</definedName>
    <definedName name="Calendrier10mois" localSheetId="118">'DVD C1-2 Ven'!#REF!</definedName>
    <definedName name="Calendrier10mois" localSheetId="158">'DVD C1-2 Wed'!#REF!</definedName>
    <definedName name="Calendrier10mois" localSheetId="141">'DVD C1-3 Dim'!#REF!</definedName>
    <definedName name="Calendrier10mois" localSheetId="181">'DVD C1-3 Fri'!#REF!</definedName>
    <definedName name="Calendrier10mois" localSheetId="138">'DVD C1-3 Jeu'!#REF!</definedName>
    <definedName name="Calendrier10mois" localSheetId="135">'DVD C1-3 Lun'!#REF!</definedName>
    <definedName name="Calendrier10mois" localSheetId="136">'DVD C1-3 Mar'!#REF!</definedName>
    <definedName name="Calendrier10mois" localSheetId="137">'DVD C1-3 Mer'!#REF!</definedName>
    <definedName name="Calendrier10mois" localSheetId="177">'DVD C1-3 Mon'!#REF!</definedName>
    <definedName name="Calendrier10mois" localSheetId="140">'DVD C1-3 Sam'!#REF!</definedName>
    <definedName name="Calendrier10mois" localSheetId="182">'DVD C1-3 Sat'!#REF!</definedName>
    <definedName name="Calendrier10mois" localSheetId="183">'DVD C1-3 Sun'!#REF!</definedName>
    <definedName name="Calendrier10mois" localSheetId="180">'DVD C1-3 Thu'!#REF!</definedName>
    <definedName name="Calendrier10mois" localSheetId="178">'DVD C1-3 Tue'!#REF!</definedName>
    <definedName name="Calendrier10mois" localSheetId="139">'DVD C1-3 Ven'!#REF!</definedName>
    <definedName name="Calendrier10mois" localSheetId="179">'DVD C1-3 Wed'!#REF!</definedName>
    <definedName name="Calendrier10mois" localSheetId="127">'DVD C3-6 Dim'!#REF!</definedName>
    <definedName name="Calendrier10mois" localSheetId="167">'DVD C3-6 Fri'!#REF!</definedName>
    <definedName name="Calendrier10mois" localSheetId="124">'DVD C3-6 Jeu'!#REF!</definedName>
    <definedName name="Calendrier10mois" localSheetId="121">'DVD C3-6 Lun'!#REF!</definedName>
    <definedName name="Calendrier10mois" localSheetId="122">'DVD C3-6 Mar'!#REF!</definedName>
    <definedName name="Calendrier10mois" localSheetId="123">'DVD C3-6 Mer'!#REF!</definedName>
    <definedName name="Calendrier10mois" localSheetId="163">'DVD C3-6 Mon'!#REF!</definedName>
    <definedName name="Calendrier10mois" localSheetId="126">'DVD C3-6 Sam'!#REF!</definedName>
    <definedName name="Calendrier10mois" localSheetId="168">'DVD C3-6 Sat'!#REF!</definedName>
    <definedName name="Calendrier10mois" localSheetId="169">'DVD C3-6 Sun'!#REF!</definedName>
    <definedName name="Calendrier10mois" localSheetId="166">'DVD C3-6 Thu'!#REF!</definedName>
    <definedName name="Calendrier10mois" localSheetId="164">'DVD C3-6 Tue'!#REF!</definedName>
    <definedName name="Calendrier10mois" localSheetId="125">'DVD C3-6 Ven'!#REF!</definedName>
    <definedName name="Calendrier10mois" localSheetId="165">'DVD C3-6 Wed'!#REF!</definedName>
    <definedName name="Calendrier10mois" localSheetId="148">'DVD C4-8 Dim'!#REF!</definedName>
    <definedName name="Calendrier10mois" localSheetId="188">'DVD C4-8 Fri'!#REF!</definedName>
    <definedName name="Calendrier10mois" localSheetId="145">'DVD C4-8 Jeu'!#REF!</definedName>
    <definedName name="Calendrier10mois" localSheetId="142">'DVD C4-8 Lun'!#REF!</definedName>
    <definedName name="Calendrier10mois" localSheetId="143">'DVD C4-8 Mar'!#REF!</definedName>
    <definedName name="Calendrier10mois" localSheetId="144">'DVD C4-8 Mer'!#REF!</definedName>
    <definedName name="Calendrier10mois" localSheetId="184">'DVD C4-8 Mon'!#REF!</definedName>
    <definedName name="Calendrier10mois" localSheetId="147">'DVD C4-8 Sam'!#REF!</definedName>
    <definedName name="Calendrier10mois" localSheetId="189">'DVD C4-8 Sat'!#REF!</definedName>
    <definedName name="Calendrier10mois" localSheetId="190">'DVD C4-8 Sun'!#REF!</definedName>
    <definedName name="Calendrier10mois" localSheetId="187">'DVD C4-8 Thu'!#REF!</definedName>
    <definedName name="Calendrier10mois" localSheetId="185">'DVD C4-8 Tue'!#REF!</definedName>
    <definedName name="Calendrier10mois" localSheetId="146">'DVD C4-8 Ven'!#REF!</definedName>
    <definedName name="Calendrier10mois" localSheetId="186">'DVD C4-8 Wed'!#REF!</definedName>
    <definedName name="Calendrier10mois" localSheetId="134">'DVD C7+ Dim'!#REF!</definedName>
    <definedName name="Calendrier10mois" localSheetId="174">'DVD C7+ Fri'!#REF!</definedName>
    <definedName name="Calendrier10mois" localSheetId="131">'DVD C7+ Jeu'!#REF!</definedName>
    <definedName name="Calendrier10mois" localSheetId="128">'DVD C7+ Lun'!#REF!</definedName>
    <definedName name="Calendrier10mois" localSheetId="129">'DVD C7+ Mar'!#REF!</definedName>
    <definedName name="Calendrier10mois" localSheetId="130">'DVD C7+ Mer'!#REF!</definedName>
    <definedName name="Calendrier10mois" localSheetId="170">'DVD C7+ Mon'!#REF!</definedName>
    <definedName name="Calendrier10mois" localSheetId="133">'DVD C7+ Sam'!#REF!</definedName>
    <definedName name="Calendrier10mois" localSheetId="175">'DVD C7+ Sat'!#REF!</definedName>
    <definedName name="Calendrier10mois" localSheetId="176">'DVD C7+ Sun'!#REF!</definedName>
    <definedName name="Calendrier10mois" localSheetId="173">'DVD C7+ Thu'!#REF!</definedName>
    <definedName name="Calendrier10mois" localSheetId="171">'DVD C7+ Tue'!#REF!</definedName>
    <definedName name="Calendrier10mois" localSheetId="132">'DVD C7+ Ven'!#REF!</definedName>
    <definedName name="Calendrier10mois" localSheetId="172">'DVD C7+ Wed'!#REF!</definedName>
    <definedName name="Calendrier10mois" localSheetId="155">'DVD C9+ Dim'!#REF!</definedName>
    <definedName name="Calendrier10mois" localSheetId="195">'DVD C9+ Fri'!#REF!</definedName>
    <definedName name="Calendrier10mois" localSheetId="152">'DVD C9+ Jeu'!#REF!</definedName>
    <definedName name="Calendrier10mois" localSheetId="149">'DVD C9+ Lun'!#REF!</definedName>
    <definedName name="Calendrier10mois" localSheetId="150">'DVD C9+ Mar'!#REF!</definedName>
    <definedName name="Calendrier10mois" localSheetId="151">'DVD C9+ Mer'!#REF!</definedName>
    <definedName name="Calendrier10mois" localSheetId="191">'DVD C9+ Mon'!#REF!</definedName>
    <definedName name="Calendrier10mois" localSheetId="154">'DVD C9+ Sam'!#REF!</definedName>
    <definedName name="Calendrier10mois" localSheetId="196">'DVD C9+ Sat'!#REF!</definedName>
    <definedName name="Calendrier10mois" localSheetId="197">'DVD C9+ Sun'!#REF!</definedName>
    <definedName name="Calendrier10mois" localSheetId="194">'DVD C9+ Thu'!#REF!</definedName>
    <definedName name="Calendrier10mois" localSheetId="192">'DVD C9+ Tue'!#REF!</definedName>
    <definedName name="Calendrier10mois" localSheetId="153">'DVD C9+ Ven'!#REF!</definedName>
    <definedName name="Calendrier10mois" localSheetId="193">'DVD C9+ Wed'!#REF!</definedName>
    <definedName name="Calendrier10mois" localSheetId="50">'DVMP C1 1-21 Dim'!#REF!</definedName>
    <definedName name="Calendrier10mois" localSheetId="83">'DVMP C1 1-21 Fri'!#REF!</definedName>
    <definedName name="Calendrier10mois" localSheetId="47">'DVMP C1 1-21 Jeu'!#REF!</definedName>
    <definedName name="Calendrier10mois" localSheetId="44">'DVMP C1 1-21 Lun'!#REF!</definedName>
    <definedName name="Calendrier10mois" localSheetId="45">'DVMP C1 1-21 Mar'!#REF!</definedName>
    <definedName name="Calendrier10mois" localSheetId="46">'DVMP C1 1-21 Mer'!#REF!</definedName>
    <definedName name="Calendrier10mois" localSheetId="79">'DVMP C1 1-21 Mon'!#REF!</definedName>
    <definedName name="Calendrier10mois" localSheetId="49">'DVMP C1 1-21 Sam'!#REF!</definedName>
    <definedName name="Calendrier10mois" localSheetId="84">'DVMP C1 1-21 Sat'!#REF!</definedName>
    <definedName name="Calendrier10mois" localSheetId="85">'DVMP C1 1-21 Sun'!#REF!</definedName>
    <definedName name="Calendrier10mois" localSheetId="82">'DVMP C1 1-21 Thu'!#REF!</definedName>
    <definedName name="Calendrier10mois" localSheetId="80">'DVMP C1 1-21 Tue'!#REF!</definedName>
    <definedName name="Calendrier10mois" localSheetId="48">'DVMP C1 1-21 Ven'!#REF!</definedName>
    <definedName name="Calendrier10mois" localSheetId="81">'DVMP C1 1-21 Wed'!#REF!</definedName>
    <definedName name="Calendrier10mois" localSheetId="57">'DVMP C1 22-42 Dim'!#REF!</definedName>
    <definedName name="Calendrier10mois" localSheetId="97">'DVMP C1 22-42 Fri'!#REF!</definedName>
    <definedName name="Calendrier10mois" localSheetId="54">'DVMP C1 22-42 Jeu'!#REF!</definedName>
    <definedName name="Calendrier10mois" localSheetId="51">'DVMP C1 22-42 Lun'!#REF!</definedName>
    <definedName name="Calendrier10mois" localSheetId="52">'DVMP C1 22-42 Mar'!#REF!</definedName>
    <definedName name="Calendrier10mois" localSheetId="53">'DVMP C1 22-42 Mer'!#REF!</definedName>
    <definedName name="Calendrier10mois" localSheetId="93">'DVMP C1 22-42 Mon'!#REF!</definedName>
    <definedName name="Calendrier10mois" localSheetId="56">'DVMP C1 22-42 Sam'!#REF!</definedName>
    <definedName name="Calendrier10mois" localSheetId="98">'DVMP C1 22-42 Sat'!#REF!</definedName>
    <definedName name="Calendrier10mois" localSheetId="99">'DVMP C1 22-42 Sun'!#REF!</definedName>
    <definedName name="Calendrier10mois" localSheetId="96">'DVMP C1 22-42 Thu'!#REF!</definedName>
    <definedName name="Calendrier10mois" localSheetId="94">'DVMP C1 22-42 Tue'!#REF!</definedName>
    <definedName name="Calendrier10mois" localSheetId="55">'DVMP C1 22-42 Ven'!#REF!</definedName>
    <definedName name="Calendrier10mois" localSheetId="95">'DVMP C1 22-42 Wed'!#REF!</definedName>
    <definedName name="Calendrier10mois" localSheetId="78">'DVMP C10+ Dim'!#REF!</definedName>
    <definedName name="Calendrier10mois" localSheetId="111">'DVMP C10+ Fri'!#REF!</definedName>
    <definedName name="Calendrier10mois" localSheetId="75">'DVMP C10+ Jeu'!#REF!</definedName>
    <definedName name="Calendrier10mois" localSheetId="72">'DVMP C10+ Lun'!#REF!</definedName>
    <definedName name="Calendrier10mois" localSheetId="73">'DVMP C10+ Mar'!#REF!</definedName>
    <definedName name="Calendrier10mois" localSheetId="74">'DVMP C10+ Mer'!#REF!</definedName>
    <definedName name="Calendrier10mois" localSheetId="107">'DVMP C10+ Mon'!#REF!</definedName>
    <definedName name="Calendrier10mois" localSheetId="77">'DVMP C10+ Sam'!#REF!</definedName>
    <definedName name="Calendrier10mois" localSheetId="112">'DVMP C10+ Sat'!#REF!</definedName>
    <definedName name="Calendrier10mois" localSheetId="113">'DVMP C10+ Sun'!#REF!</definedName>
    <definedName name="Calendrier10mois" localSheetId="110">'DVMP C10+ Thu'!#REF!</definedName>
    <definedName name="Calendrier10mois" localSheetId="108">'DVMP C10+ Tue'!#REF!</definedName>
    <definedName name="Calendrier10mois" localSheetId="76">'DVMP C10+ Ven'!#REF!</definedName>
    <definedName name="Calendrier10mois" localSheetId="109">'DVMP C10+ Wed'!#REF!</definedName>
    <definedName name="Calendrier10mois" localSheetId="64">'DVMP C2 1-21 Dim'!#REF!</definedName>
    <definedName name="Calendrier10mois" localSheetId="90">'DVMP C2 1-21 Fri'!#REF!</definedName>
    <definedName name="Calendrier10mois" localSheetId="61">'DVMP C2 1-21 Jeu'!#REF!</definedName>
    <definedName name="Calendrier10mois" localSheetId="58">'DVMP C2 1-21 Lun'!#REF!</definedName>
    <definedName name="Calendrier10mois" localSheetId="59">'DVMP C2 1-21 Mar'!#REF!</definedName>
    <definedName name="Calendrier10mois" localSheetId="60">'DVMP C2 1-21 Mer'!#REF!</definedName>
    <definedName name="Calendrier10mois" localSheetId="86">'DVMP C2 1-21 Mon'!#REF!</definedName>
    <definedName name="Calendrier10mois" localSheetId="63">'DVMP C2 1-21 Sam'!#REF!</definedName>
    <definedName name="Calendrier10mois" localSheetId="91">'DVMP C2 1-21 Sat'!#REF!</definedName>
    <definedName name="Calendrier10mois" localSheetId="92">'DVMP C2 1-21 Sun'!#REF!</definedName>
    <definedName name="Calendrier10mois" localSheetId="89">'DVMP C2 1-21 Thu'!#REF!</definedName>
    <definedName name="Calendrier10mois" localSheetId="87">'DVMP C2 1-21 Tue'!#REF!</definedName>
    <definedName name="Calendrier10mois" localSheetId="62">'DVMP C2 1-21 Ven'!#REF!</definedName>
    <definedName name="Calendrier10mois" localSheetId="88">'DVMP C2 1-21 Wed'!#REF!</definedName>
    <definedName name="Calendrier10mois" localSheetId="71">'DVMP C2 22-42 Dim'!#REF!</definedName>
    <definedName name="Calendrier10mois" localSheetId="104">'DVMP C2 22-42 Fri'!#REF!</definedName>
    <definedName name="Calendrier10mois" localSheetId="68">'DVMP C2 22-42 Jeu'!#REF!</definedName>
    <definedName name="Calendrier10mois" localSheetId="65">'DVMP C2 22-42 Lun'!#REF!</definedName>
    <definedName name="Calendrier10mois" localSheetId="66">'DVMP C2 22-42 Mar'!#REF!</definedName>
    <definedName name="Calendrier10mois" localSheetId="67">'DVMP C2 22-42 Mer'!#REF!</definedName>
    <definedName name="Calendrier10mois" localSheetId="100">'DVMP C2 22-42 Mon'!#REF!</definedName>
    <definedName name="Calendrier10mois" localSheetId="70">'DVMP C2 22-42 Sam'!#REF!</definedName>
    <definedName name="Calendrier10mois" localSheetId="105">'DVMP C2 22-42 Sat'!#REF!</definedName>
    <definedName name="Calendrier10mois" localSheetId="106">'DVMP C2 22-42 Sun'!#REF!</definedName>
    <definedName name="Calendrier10mois" localSheetId="103">'DVMP C2 22-42 Thu'!#REF!</definedName>
    <definedName name="Calendrier10mois" localSheetId="101">'DVMP C2 22-42 Tue'!#REF!</definedName>
    <definedName name="Calendrier10mois" localSheetId="69">'DVMP C2 22-42 Ven'!#REF!</definedName>
    <definedName name="Calendrier10mois" localSheetId="102">'DVMP C2 22-42 Wed'!#REF!</definedName>
    <definedName name="Calendrier10mois">#REF!</definedName>
    <definedName name="Calendrier11ans" localSheetId="0">#REF!</definedName>
    <definedName name="Calendrier11ans" localSheetId="8">'DRD 1-2 Dim'!#REF!</definedName>
    <definedName name="Calendrier11ans" localSheetId="27">'DRD 1-2 Fri'!#REF!</definedName>
    <definedName name="Calendrier11ans" localSheetId="5">'DRD 1-2 Jeu'!#REF!</definedName>
    <definedName name="Calendrier11ans" localSheetId="2">'DRD 1-2 Lun'!#REF!</definedName>
    <definedName name="Calendrier11ans" localSheetId="3">'DRD 1-2 Mar'!#REF!</definedName>
    <definedName name="Calendrier11ans" localSheetId="4">'DRD 1-2 Mer'!#REF!</definedName>
    <definedName name="Calendrier11ans" localSheetId="23">'DRD 1-2 Mon'!#REF!</definedName>
    <definedName name="Calendrier11ans" localSheetId="7">'DRD 1-2 Sam'!#REF!</definedName>
    <definedName name="Calendrier11ans" localSheetId="28">'DRD 1-2 Sat'!#REF!</definedName>
    <definedName name="Calendrier11ans" localSheetId="29">'DRD 1-2 Sun'!#REF!</definedName>
    <definedName name="Calendrier11ans" localSheetId="26">'DRD 1-2 Thu'!#REF!</definedName>
    <definedName name="Calendrier11ans" localSheetId="24">'DRD 1-2 Tue'!#REF!</definedName>
    <definedName name="Calendrier11ans" localSheetId="6">'DRD 1-2 Ven'!#REF!</definedName>
    <definedName name="Calendrier11ans" localSheetId="25">'DRD 1-2 Wed'!#REF!</definedName>
    <definedName name="Calendrier11ans" localSheetId="15">'DRD 3-6 Dim'!#REF!</definedName>
    <definedName name="Calendrier11ans" localSheetId="34">'DRD 3-6 Fri'!#REF!</definedName>
    <definedName name="Calendrier11ans" localSheetId="12">'DRD 3-6 Jeu'!#REF!</definedName>
    <definedName name="Calendrier11ans" localSheetId="9">'DRD 3-6 Lun'!#REF!</definedName>
    <definedName name="Calendrier11ans" localSheetId="10">'DRD 3-6 Mar'!#REF!</definedName>
    <definedName name="Calendrier11ans" localSheetId="11">'DRD 3-6 Mer'!#REF!</definedName>
    <definedName name="Calendrier11ans" localSheetId="30">'DRD 3-6 Mon'!#REF!</definedName>
    <definedName name="Calendrier11ans" localSheetId="14">'DRD 3-6 Sam'!#REF!</definedName>
    <definedName name="Calendrier11ans" localSheetId="35">'DRD 3-6 Sat'!#REF!</definedName>
    <definedName name="Calendrier11ans" localSheetId="36">'DRD 3-6 Sun'!#REF!</definedName>
    <definedName name="Calendrier11ans" localSheetId="33">'DRD 3-6 Thu'!#REF!</definedName>
    <definedName name="Calendrier11ans" localSheetId="31">'DRD 3-6 Tue'!#REF!</definedName>
    <definedName name="Calendrier11ans" localSheetId="13">'DRD 3-6 Ven'!#REF!</definedName>
    <definedName name="Calendrier11ans" localSheetId="32">'DRD 3-6 Wed'!#REF!</definedName>
    <definedName name="Calendrier11ans" localSheetId="22">'DRD 7+ Dim'!#REF!</definedName>
    <definedName name="Calendrier11ans" localSheetId="41">'DRD 7+ Fri'!#REF!</definedName>
    <definedName name="Calendrier11ans" localSheetId="19">'DRD 7+ Jeu'!#REF!</definedName>
    <definedName name="Calendrier11ans" localSheetId="16">'DRD 7+ Lun'!#REF!</definedName>
    <definedName name="Calendrier11ans" localSheetId="17">'DRD 7+ Mar'!#REF!</definedName>
    <definedName name="Calendrier11ans" localSheetId="18">'DRD 7+ Mer'!#REF!</definedName>
    <definedName name="Calendrier11ans" localSheetId="37">'DRD 7+ Mon'!#REF!</definedName>
    <definedName name="Calendrier11ans" localSheetId="21">'DRD 7+ Sam'!#REF!</definedName>
    <definedName name="Calendrier11ans" localSheetId="42">'DRD 7+ Sat'!#REF!</definedName>
    <definedName name="Calendrier11ans" localSheetId="43">'DRD 7+ Sun'!#REF!</definedName>
    <definedName name="Calendrier11ans" localSheetId="40">'DRD 7+ Thu'!#REF!</definedName>
    <definedName name="Calendrier11ans" localSheetId="38">'DRD 7+ Tue'!#REF!</definedName>
    <definedName name="Calendrier11ans" localSheetId="20">'DRD 7+ Ven'!#REF!</definedName>
    <definedName name="Calendrier11ans" localSheetId="39">'DRD 7+ Wed'!#REF!</definedName>
    <definedName name="Calendrier11ans" localSheetId="120">'DVD C1-2 Dim'!#REF!</definedName>
    <definedName name="Calendrier11ans" localSheetId="160">'DVD C1-2 Fri'!#REF!</definedName>
    <definedName name="Calendrier11ans" localSheetId="117">'DVD C1-2 Jeu'!#REF!</definedName>
    <definedName name="Calendrier11ans" localSheetId="114">'DVD C1-2 Lun'!#REF!</definedName>
    <definedName name="Calendrier11ans" localSheetId="115">'DVD C1-2 Mar'!#REF!</definedName>
    <definedName name="Calendrier11ans" localSheetId="116">'DVD C1-2 Mer'!#REF!</definedName>
    <definedName name="Calendrier11ans" localSheetId="156">'DVD C1-2 Mon'!#REF!</definedName>
    <definedName name="Calendrier11ans" localSheetId="119">'DVD C1-2 Sam'!#REF!</definedName>
    <definedName name="Calendrier11ans" localSheetId="161">'DVD C1-2 Sat'!#REF!</definedName>
    <definedName name="Calendrier11ans" localSheetId="162">'DVD C1-2 Sun'!#REF!</definedName>
    <definedName name="Calendrier11ans" localSheetId="159">'DVD C1-2 Thu'!#REF!</definedName>
    <definedName name="Calendrier11ans" localSheetId="157">'DVD C1-2 Tue'!#REF!</definedName>
    <definedName name="Calendrier11ans" localSheetId="118">'DVD C1-2 Ven'!#REF!</definedName>
    <definedName name="Calendrier11ans" localSheetId="158">'DVD C1-2 Wed'!#REF!</definedName>
    <definedName name="Calendrier11ans" localSheetId="141">'DVD C1-3 Dim'!#REF!</definedName>
    <definedName name="Calendrier11ans" localSheetId="181">'DVD C1-3 Fri'!#REF!</definedName>
    <definedName name="Calendrier11ans" localSheetId="138">'DVD C1-3 Jeu'!#REF!</definedName>
    <definedName name="Calendrier11ans" localSheetId="135">'DVD C1-3 Lun'!#REF!</definedName>
    <definedName name="Calendrier11ans" localSheetId="136">'DVD C1-3 Mar'!#REF!</definedName>
    <definedName name="Calendrier11ans" localSheetId="137">'DVD C1-3 Mer'!#REF!</definedName>
    <definedName name="Calendrier11ans" localSheetId="177">'DVD C1-3 Mon'!#REF!</definedName>
    <definedName name="Calendrier11ans" localSheetId="140">'DVD C1-3 Sam'!#REF!</definedName>
    <definedName name="Calendrier11ans" localSheetId="182">'DVD C1-3 Sat'!#REF!</definedName>
    <definedName name="Calendrier11ans" localSheetId="183">'DVD C1-3 Sun'!#REF!</definedName>
    <definedName name="Calendrier11ans" localSheetId="180">'DVD C1-3 Thu'!#REF!</definedName>
    <definedName name="Calendrier11ans" localSheetId="178">'DVD C1-3 Tue'!#REF!</definedName>
    <definedName name="Calendrier11ans" localSheetId="139">'DVD C1-3 Ven'!#REF!</definedName>
    <definedName name="Calendrier11ans" localSheetId="179">'DVD C1-3 Wed'!#REF!</definedName>
    <definedName name="Calendrier11ans" localSheetId="127">'DVD C3-6 Dim'!#REF!</definedName>
    <definedName name="Calendrier11ans" localSheetId="167">'DVD C3-6 Fri'!#REF!</definedName>
    <definedName name="Calendrier11ans" localSheetId="124">'DVD C3-6 Jeu'!#REF!</definedName>
    <definedName name="Calendrier11ans" localSheetId="121">'DVD C3-6 Lun'!#REF!</definedName>
    <definedName name="Calendrier11ans" localSheetId="122">'DVD C3-6 Mar'!#REF!</definedName>
    <definedName name="Calendrier11ans" localSheetId="123">'DVD C3-6 Mer'!#REF!</definedName>
    <definedName name="Calendrier11ans" localSheetId="163">'DVD C3-6 Mon'!#REF!</definedName>
    <definedName name="Calendrier11ans" localSheetId="126">'DVD C3-6 Sam'!#REF!</definedName>
    <definedName name="Calendrier11ans" localSheetId="168">'DVD C3-6 Sat'!#REF!</definedName>
    <definedName name="Calendrier11ans" localSheetId="169">'DVD C3-6 Sun'!#REF!</definedName>
    <definedName name="Calendrier11ans" localSheetId="166">'DVD C3-6 Thu'!#REF!</definedName>
    <definedName name="Calendrier11ans" localSheetId="164">'DVD C3-6 Tue'!#REF!</definedName>
    <definedName name="Calendrier11ans" localSheetId="125">'DVD C3-6 Ven'!#REF!</definedName>
    <definedName name="Calendrier11ans" localSheetId="165">'DVD C3-6 Wed'!#REF!</definedName>
    <definedName name="Calendrier11ans" localSheetId="148">'DVD C4-8 Dim'!#REF!</definedName>
    <definedName name="Calendrier11ans" localSheetId="188">'DVD C4-8 Fri'!#REF!</definedName>
    <definedName name="Calendrier11ans" localSheetId="145">'DVD C4-8 Jeu'!#REF!</definedName>
    <definedName name="Calendrier11ans" localSheetId="142">'DVD C4-8 Lun'!#REF!</definedName>
    <definedName name="Calendrier11ans" localSheetId="143">'DVD C4-8 Mar'!#REF!</definedName>
    <definedName name="Calendrier11ans" localSheetId="144">'DVD C4-8 Mer'!#REF!</definedName>
    <definedName name="Calendrier11ans" localSheetId="184">'DVD C4-8 Mon'!#REF!</definedName>
    <definedName name="Calendrier11ans" localSheetId="147">'DVD C4-8 Sam'!#REF!</definedName>
    <definedName name="Calendrier11ans" localSheetId="189">'DVD C4-8 Sat'!#REF!</definedName>
    <definedName name="Calendrier11ans" localSheetId="190">'DVD C4-8 Sun'!#REF!</definedName>
    <definedName name="Calendrier11ans" localSheetId="187">'DVD C4-8 Thu'!#REF!</definedName>
    <definedName name="Calendrier11ans" localSheetId="185">'DVD C4-8 Tue'!#REF!</definedName>
    <definedName name="Calendrier11ans" localSheetId="146">'DVD C4-8 Ven'!#REF!</definedName>
    <definedName name="Calendrier11ans" localSheetId="186">'DVD C4-8 Wed'!#REF!</definedName>
    <definedName name="Calendrier11ans" localSheetId="134">'DVD C7+ Dim'!#REF!</definedName>
    <definedName name="Calendrier11ans" localSheetId="174">'DVD C7+ Fri'!#REF!</definedName>
    <definedName name="Calendrier11ans" localSheetId="131">'DVD C7+ Jeu'!#REF!</definedName>
    <definedName name="Calendrier11ans" localSheetId="128">'DVD C7+ Lun'!#REF!</definedName>
    <definedName name="Calendrier11ans" localSheetId="129">'DVD C7+ Mar'!#REF!</definedName>
    <definedName name="Calendrier11ans" localSheetId="130">'DVD C7+ Mer'!#REF!</definedName>
    <definedName name="Calendrier11ans" localSheetId="170">'DVD C7+ Mon'!#REF!</definedName>
    <definedName name="Calendrier11ans" localSheetId="133">'DVD C7+ Sam'!#REF!</definedName>
    <definedName name="Calendrier11ans" localSheetId="175">'DVD C7+ Sat'!#REF!</definedName>
    <definedName name="Calendrier11ans" localSheetId="176">'DVD C7+ Sun'!#REF!</definedName>
    <definedName name="Calendrier11ans" localSheetId="173">'DVD C7+ Thu'!#REF!</definedName>
    <definedName name="Calendrier11ans" localSheetId="171">'DVD C7+ Tue'!#REF!</definedName>
    <definedName name="Calendrier11ans" localSheetId="132">'DVD C7+ Ven'!#REF!</definedName>
    <definedName name="Calendrier11ans" localSheetId="172">'DVD C7+ Wed'!#REF!</definedName>
    <definedName name="Calendrier11ans" localSheetId="155">'DVD C9+ Dim'!#REF!</definedName>
    <definedName name="Calendrier11ans" localSheetId="195">'DVD C9+ Fri'!#REF!</definedName>
    <definedName name="Calendrier11ans" localSheetId="152">'DVD C9+ Jeu'!#REF!</definedName>
    <definedName name="Calendrier11ans" localSheetId="149">'DVD C9+ Lun'!#REF!</definedName>
    <definedName name="Calendrier11ans" localSheetId="150">'DVD C9+ Mar'!#REF!</definedName>
    <definedName name="Calendrier11ans" localSheetId="151">'DVD C9+ Mer'!#REF!</definedName>
    <definedName name="Calendrier11ans" localSheetId="191">'DVD C9+ Mon'!#REF!</definedName>
    <definedName name="Calendrier11ans" localSheetId="154">'DVD C9+ Sam'!#REF!</definedName>
    <definedName name="Calendrier11ans" localSheetId="196">'DVD C9+ Sat'!#REF!</definedName>
    <definedName name="Calendrier11ans" localSheetId="197">'DVD C9+ Sun'!#REF!</definedName>
    <definedName name="Calendrier11ans" localSheetId="194">'DVD C9+ Thu'!#REF!</definedName>
    <definedName name="Calendrier11ans" localSheetId="192">'DVD C9+ Tue'!#REF!</definedName>
    <definedName name="Calendrier11ans" localSheetId="153">'DVD C9+ Ven'!#REF!</definedName>
    <definedName name="Calendrier11ans" localSheetId="193">'DVD C9+ Wed'!#REF!</definedName>
    <definedName name="Calendrier11ans" localSheetId="50">'DVMP C1 1-21 Dim'!#REF!</definedName>
    <definedName name="Calendrier11ans" localSheetId="83">'DVMP C1 1-21 Fri'!#REF!</definedName>
    <definedName name="Calendrier11ans" localSheetId="47">'DVMP C1 1-21 Jeu'!#REF!</definedName>
    <definedName name="Calendrier11ans" localSheetId="44">'DVMP C1 1-21 Lun'!#REF!</definedName>
    <definedName name="Calendrier11ans" localSheetId="45">'DVMP C1 1-21 Mar'!#REF!</definedName>
    <definedName name="Calendrier11ans" localSheetId="46">'DVMP C1 1-21 Mer'!#REF!</definedName>
    <definedName name="Calendrier11ans" localSheetId="79">'DVMP C1 1-21 Mon'!#REF!</definedName>
    <definedName name="Calendrier11ans" localSheetId="49">'DVMP C1 1-21 Sam'!#REF!</definedName>
    <definedName name="Calendrier11ans" localSheetId="84">'DVMP C1 1-21 Sat'!#REF!</definedName>
    <definedName name="Calendrier11ans" localSheetId="85">'DVMP C1 1-21 Sun'!#REF!</definedName>
    <definedName name="Calendrier11ans" localSheetId="82">'DVMP C1 1-21 Thu'!#REF!</definedName>
    <definedName name="Calendrier11ans" localSheetId="80">'DVMP C1 1-21 Tue'!#REF!</definedName>
    <definedName name="Calendrier11ans" localSheetId="48">'DVMP C1 1-21 Ven'!#REF!</definedName>
    <definedName name="Calendrier11ans" localSheetId="81">'DVMP C1 1-21 Wed'!#REF!</definedName>
    <definedName name="Calendrier11ans" localSheetId="57">'DVMP C1 22-42 Dim'!#REF!</definedName>
    <definedName name="Calendrier11ans" localSheetId="97">'DVMP C1 22-42 Fri'!#REF!</definedName>
    <definedName name="Calendrier11ans" localSheetId="54">'DVMP C1 22-42 Jeu'!#REF!</definedName>
    <definedName name="Calendrier11ans" localSheetId="51">'DVMP C1 22-42 Lun'!#REF!</definedName>
    <definedName name="Calendrier11ans" localSheetId="52">'DVMP C1 22-42 Mar'!#REF!</definedName>
    <definedName name="Calendrier11ans" localSheetId="53">'DVMP C1 22-42 Mer'!#REF!</definedName>
    <definedName name="Calendrier11ans" localSheetId="93">'DVMP C1 22-42 Mon'!#REF!</definedName>
    <definedName name="Calendrier11ans" localSheetId="56">'DVMP C1 22-42 Sam'!#REF!</definedName>
    <definedName name="Calendrier11ans" localSheetId="98">'DVMP C1 22-42 Sat'!#REF!</definedName>
    <definedName name="Calendrier11ans" localSheetId="99">'DVMP C1 22-42 Sun'!#REF!</definedName>
    <definedName name="Calendrier11ans" localSheetId="96">'DVMP C1 22-42 Thu'!#REF!</definedName>
    <definedName name="Calendrier11ans" localSheetId="94">'DVMP C1 22-42 Tue'!#REF!</definedName>
    <definedName name="Calendrier11ans" localSheetId="55">'DVMP C1 22-42 Ven'!#REF!</definedName>
    <definedName name="Calendrier11ans" localSheetId="95">'DVMP C1 22-42 Wed'!#REF!</definedName>
    <definedName name="Calendrier11ans" localSheetId="78">'DVMP C10+ Dim'!#REF!</definedName>
    <definedName name="Calendrier11ans" localSheetId="111">'DVMP C10+ Fri'!#REF!</definedName>
    <definedName name="Calendrier11ans" localSheetId="75">'DVMP C10+ Jeu'!#REF!</definedName>
    <definedName name="Calendrier11ans" localSheetId="72">'DVMP C10+ Lun'!#REF!</definedName>
    <definedName name="Calendrier11ans" localSheetId="73">'DVMP C10+ Mar'!#REF!</definedName>
    <definedName name="Calendrier11ans" localSheetId="74">'DVMP C10+ Mer'!#REF!</definedName>
    <definedName name="Calendrier11ans" localSheetId="107">'DVMP C10+ Mon'!#REF!</definedName>
    <definedName name="Calendrier11ans" localSheetId="77">'DVMP C10+ Sam'!#REF!</definedName>
    <definedName name="Calendrier11ans" localSheetId="112">'DVMP C10+ Sat'!#REF!</definedName>
    <definedName name="Calendrier11ans" localSheetId="113">'DVMP C10+ Sun'!#REF!</definedName>
    <definedName name="Calendrier11ans" localSheetId="110">'DVMP C10+ Thu'!#REF!</definedName>
    <definedName name="Calendrier11ans" localSheetId="108">'DVMP C10+ Tue'!#REF!</definedName>
    <definedName name="Calendrier11ans" localSheetId="76">'DVMP C10+ Ven'!#REF!</definedName>
    <definedName name="Calendrier11ans" localSheetId="109">'DVMP C10+ Wed'!#REF!</definedName>
    <definedName name="Calendrier11ans" localSheetId="64">'DVMP C2 1-21 Dim'!#REF!</definedName>
    <definedName name="Calendrier11ans" localSheetId="90">'DVMP C2 1-21 Fri'!#REF!</definedName>
    <definedName name="Calendrier11ans" localSheetId="61">'DVMP C2 1-21 Jeu'!#REF!</definedName>
    <definedName name="Calendrier11ans" localSheetId="58">'DVMP C2 1-21 Lun'!#REF!</definedName>
    <definedName name="Calendrier11ans" localSheetId="59">'DVMP C2 1-21 Mar'!#REF!</definedName>
    <definedName name="Calendrier11ans" localSheetId="60">'DVMP C2 1-21 Mer'!#REF!</definedName>
    <definedName name="Calendrier11ans" localSheetId="86">'DVMP C2 1-21 Mon'!#REF!</definedName>
    <definedName name="Calendrier11ans" localSheetId="63">'DVMP C2 1-21 Sam'!#REF!</definedName>
    <definedName name="Calendrier11ans" localSheetId="91">'DVMP C2 1-21 Sat'!#REF!</definedName>
    <definedName name="Calendrier11ans" localSheetId="92">'DVMP C2 1-21 Sun'!#REF!</definedName>
    <definedName name="Calendrier11ans" localSheetId="89">'DVMP C2 1-21 Thu'!#REF!</definedName>
    <definedName name="Calendrier11ans" localSheetId="87">'DVMP C2 1-21 Tue'!#REF!</definedName>
    <definedName name="Calendrier11ans" localSheetId="62">'DVMP C2 1-21 Ven'!#REF!</definedName>
    <definedName name="Calendrier11ans" localSheetId="88">'DVMP C2 1-21 Wed'!#REF!</definedName>
    <definedName name="Calendrier11ans" localSheetId="71">'DVMP C2 22-42 Dim'!#REF!</definedName>
    <definedName name="Calendrier11ans" localSheetId="104">'DVMP C2 22-42 Fri'!#REF!</definedName>
    <definedName name="Calendrier11ans" localSheetId="68">'DVMP C2 22-42 Jeu'!#REF!</definedName>
    <definedName name="Calendrier11ans" localSheetId="65">'DVMP C2 22-42 Lun'!#REF!</definedName>
    <definedName name="Calendrier11ans" localSheetId="66">'DVMP C2 22-42 Mar'!#REF!</definedName>
    <definedName name="Calendrier11ans" localSheetId="67">'DVMP C2 22-42 Mer'!#REF!</definedName>
    <definedName name="Calendrier11ans" localSheetId="100">'DVMP C2 22-42 Mon'!#REF!</definedName>
    <definedName name="Calendrier11ans" localSheetId="70">'DVMP C2 22-42 Sam'!#REF!</definedName>
    <definedName name="Calendrier11ans" localSheetId="105">'DVMP C2 22-42 Sat'!#REF!</definedName>
    <definedName name="Calendrier11ans" localSheetId="106">'DVMP C2 22-42 Sun'!#REF!</definedName>
    <definedName name="Calendrier11ans" localSheetId="103">'DVMP C2 22-42 Thu'!#REF!</definedName>
    <definedName name="Calendrier11ans" localSheetId="101">'DVMP C2 22-42 Tue'!#REF!</definedName>
    <definedName name="Calendrier11ans" localSheetId="69">'DVMP C2 22-42 Ven'!#REF!</definedName>
    <definedName name="Calendrier11ans" localSheetId="102">'DVMP C2 22-42 Wed'!#REF!</definedName>
    <definedName name="Calendrier11ans">#REF!</definedName>
    <definedName name="Calendrier11mois" localSheetId="0">#REF!</definedName>
    <definedName name="Calendrier11mois" localSheetId="8">'DRD 1-2 Dim'!#REF!</definedName>
    <definedName name="Calendrier11mois" localSheetId="27">'DRD 1-2 Fri'!#REF!</definedName>
    <definedName name="Calendrier11mois" localSheetId="5">'DRD 1-2 Jeu'!#REF!</definedName>
    <definedName name="Calendrier11mois" localSheetId="2">'DRD 1-2 Lun'!#REF!</definedName>
    <definedName name="Calendrier11mois" localSheetId="3">'DRD 1-2 Mar'!#REF!</definedName>
    <definedName name="Calendrier11mois" localSheetId="4">'DRD 1-2 Mer'!#REF!</definedName>
    <definedName name="Calendrier11mois" localSheetId="23">'DRD 1-2 Mon'!#REF!</definedName>
    <definedName name="Calendrier11mois" localSheetId="7">'DRD 1-2 Sam'!#REF!</definedName>
    <definedName name="Calendrier11mois" localSheetId="28">'DRD 1-2 Sat'!#REF!</definedName>
    <definedName name="Calendrier11mois" localSheetId="29">'DRD 1-2 Sun'!#REF!</definedName>
    <definedName name="Calendrier11mois" localSheetId="26">'DRD 1-2 Thu'!#REF!</definedName>
    <definedName name="Calendrier11mois" localSheetId="24">'DRD 1-2 Tue'!#REF!</definedName>
    <definedName name="Calendrier11mois" localSheetId="6">'DRD 1-2 Ven'!#REF!</definedName>
    <definedName name="Calendrier11mois" localSheetId="25">'DRD 1-2 Wed'!#REF!</definedName>
    <definedName name="Calendrier11mois" localSheetId="15">'DRD 3-6 Dim'!#REF!</definedName>
    <definedName name="Calendrier11mois" localSheetId="34">'DRD 3-6 Fri'!#REF!</definedName>
    <definedName name="Calendrier11mois" localSheetId="12">'DRD 3-6 Jeu'!#REF!</definedName>
    <definedName name="Calendrier11mois" localSheetId="9">'DRD 3-6 Lun'!#REF!</definedName>
    <definedName name="Calendrier11mois" localSheetId="10">'DRD 3-6 Mar'!#REF!</definedName>
    <definedName name="Calendrier11mois" localSheetId="11">'DRD 3-6 Mer'!#REF!</definedName>
    <definedName name="Calendrier11mois" localSheetId="30">'DRD 3-6 Mon'!#REF!</definedName>
    <definedName name="Calendrier11mois" localSheetId="14">'DRD 3-6 Sam'!#REF!</definedName>
    <definedName name="Calendrier11mois" localSheetId="35">'DRD 3-6 Sat'!#REF!</definedName>
    <definedName name="Calendrier11mois" localSheetId="36">'DRD 3-6 Sun'!#REF!</definedName>
    <definedName name="Calendrier11mois" localSheetId="33">'DRD 3-6 Thu'!#REF!</definedName>
    <definedName name="Calendrier11mois" localSheetId="31">'DRD 3-6 Tue'!#REF!</definedName>
    <definedName name="Calendrier11mois" localSheetId="13">'DRD 3-6 Ven'!#REF!</definedName>
    <definedName name="Calendrier11mois" localSheetId="32">'DRD 3-6 Wed'!#REF!</definedName>
    <definedName name="Calendrier11mois" localSheetId="22">'DRD 7+ Dim'!#REF!</definedName>
    <definedName name="Calendrier11mois" localSheetId="41">'DRD 7+ Fri'!#REF!</definedName>
    <definedName name="Calendrier11mois" localSheetId="19">'DRD 7+ Jeu'!#REF!</definedName>
    <definedName name="Calendrier11mois" localSheetId="16">'DRD 7+ Lun'!#REF!</definedName>
    <definedName name="Calendrier11mois" localSheetId="17">'DRD 7+ Mar'!#REF!</definedName>
    <definedName name="Calendrier11mois" localSheetId="18">'DRD 7+ Mer'!#REF!</definedName>
    <definedName name="Calendrier11mois" localSheetId="37">'DRD 7+ Mon'!#REF!</definedName>
    <definedName name="Calendrier11mois" localSheetId="21">'DRD 7+ Sam'!#REF!</definedName>
    <definedName name="Calendrier11mois" localSheetId="42">'DRD 7+ Sat'!#REF!</definedName>
    <definedName name="Calendrier11mois" localSheetId="43">'DRD 7+ Sun'!#REF!</definedName>
    <definedName name="Calendrier11mois" localSheetId="40">'DRD 7+ Thu'!#REF!</definedName>
    <definedName name="Calendrier11mois" localSheetId="38">'DRD 7+ Tue'!#REF!</definedName>
    <definedName name="Calendrier11mois" localSheetId="20">'DRD 7+ Ven'!#REF!</definedName>
    <definedName name="Calendrier11mois" localSheetId="39">'DRD 7+ Wed'!#REF!</definedName>
    <definedName name="Calendrier11mois" localSheetId="120">'DVD C1-2 Dim'!#REF!</definedName>
    <definedName name="Calendrier11mois" localSheetId="160">'DVD C1-2 Fri'!#REF!</definedName>
    <definedName name="Calendrier11mois" localSheetId="117">'DVD C1-2 Jeu'!#REF!</definedName>
    <definedName name="Calendrier11mois" localSheetId="114">'DVD C1-2 Lun'!#REF!</definedName>
    <definedName name="Calendrier11mois" localSheetId="115">'DVD C1-2 Mar'!#REF!</definedName>
    <definedName name="Calendrier11mois" localSheetId="116">'DVD C1-2 Mer'!#REF!</definedName>
    <definedName name="Calendrier11mois" localSheetId="156">'DVD C1-2 Mon'!#REF!</definedName>
    <definedName name="Calendrier11mois" localSheetId="119">'DVD C1-2 Sam'!#REF!</definedName>
    <definedName name="Calendrier11mois" localSheetId="161">'DVD C1-2 Sat'!#REF!</definedName>
    <definedName name="Calendrier11mois" localSheetId="162">'DVD C1-2 Sun'!#REF!</definedName>
    <definedName name="Calendrier11mois" localSheetId="159">'DVD C1-2 Thu'!#REF!</definedName>
    <definedName name="Calendrier11mois" localSheetId="157">'DVD C1-2 Tue'!#REF!</definedName>
    <definedName name="Calendrier11mois" localSheetId="118">'DVD C1-2 Ven'!#REF!</definedName>
    <definedName name="Calendrier11mois" localSheetId="158">'DVD C1-2 Wed'!#REF!</definedName>
    <definedName name="Calendrier11mois" localSheetId="141">'DVD C1-3 Dim'!#REF!</definedName>
    <definedName name="Calendrier11mois" localSheetId="181">'DVD C1-3 Fri'!#REF!</definedName>
    <definedName name="Calendrier11mois" localSheetId="138">'DVD C1-3 Jeu'!#REF!</definedName>
    <definedName name="Calendrier11mois" localSheetId="135">'DVD C1-3 Lun'!#REF!</definedName>
    <definedName name="Calendrier11mois" localSheetId="136">'DVD C1-3 Mar'!#REF!</definedName>
    <definedName name="Calendrier11mois" localSheetId="137">'DVD C1-3 Mer'!#REF!</definedName>
    <definedName name="Calendrier11mois" localSheetId="177">'DVD C1-3 Mon'!#REF!</definedName>
    <definedName name="Calendrier11mois" localSheetId="140">'DVD C1-3 Sam'!#REF!</definedName>
    <definedName name="Calendrier11mois" localSheetId="182">'DVD C1-3 Sat'!#REF!</definedName>
    <definedName name="Calendrier11mois" localSheetId="183">'DVD C1-3 Sun'!#REF!</definedName>
    <definedName name="Calendrier11mois" localSheetId="180">'DVD C1-3 Thu'!#REF!</definedName>
    <definedName name="Calendrier11mois" localSheetId="178">'DVD C1-3 Tue'!#REF!</definedName>
    <definedName name="Calendrier11mois" localSheetId="139">'DVD C1-3 Ven'!#REF!</definedName>
    <definedName name="Calendrier11mois" localSheetId="179">'DVD C1-3 Wed'!#REF!</definedName>
    <definedName name="Calendrier11mois" localSheetId="127">'DVD C3-6 Dim'!#REF!</definedName>
    <definedName name="Calendrier11mois" localSheetId="167">'DVD C3-6 Fri'!#REF!</definedName>
    <definedName name="Calendrier11mois" localSheetId="124">'DVD C3-6 Jeu'!#REF!</definedName>
    <definedName name="Calendrier11mois" localSheetId="121">'DVD C3-6 Lun'!#REF!</definedName>
    <definedName name="Calendrier11mois" localSheetId="122">'DVD C3-6 Mar'!#REF!</definedName>
    <definedName name="Calendrier11mois" localSheetId="123">'DVD C3-6 Mer'!#REF!</definedName>
    <definedName name="Calendrier11mois" localSheetId="163">'DVD C3-6 Mon'!#REF!</definedName>
    <definedName name="Calendrier11mois" localSheetId="126">'DVD C3-6 Sam'!#REF!</definedName>
    <definedName name="Calendrier11mois" localSheetId="168">'DVD C3-6 Sat'!#REF!</definedName>
    <definedName name="Calendrier11mois" localSheetId="169">'DVD C3-6 Sun'!#REF!</definedName>
    <definedName name="Calendrier11mois" localSheetId="166">'DVD C3-6 Thu'!#REF!</definedName>
    <definedName name="Calendrier11mois" localSheetId="164">'DVD C3-6 Tue'!#REF!</definedName>
    <definedName name="Calendrier11mois" localSheetId="125">'DVD C3-6 Ven'!#REF!</definedName>
    <definedName name="Calendrier11mois" localSheetId="165">'DVD C3-6 Wed'!#REF!</definedName>
    <definedName name="Calendrier11mois" localSheetId="148">'DVD C4-8 Dim'!#REF!</definedName>
    <definedName name="Calendrier11mois" localSheetId="188">'DVD C4-8 Fri'!#REF!</definedName>
    <definedName name="Calendrier11mois" localSheetId="145">'DVD C4-8 Jeu'!#REF!</definedName>
    <definedName name="Calendrier11mois" localSheetId="142">'DVD C4-8 Lun'!#REF!</definedName>
    <definedName name="Calendrier11mois" localSheetId="143">'DVD C4-8 Mar'!#REF!</definedName>
    <definedName name="Calendrier11mois" localSheetId="144">'DVD C4-8 Mer'!#REF!</definedName>
    <definedName name="Calendrier11mois" localSheetId="184">'DVD C4-8 Mon'!#REF!</definedName>
    <definedName name="Calendrier11mois" localSheetId="147">'DVD C4-8 Sam'!#REF!</definedName>
    <definedName name="Calendrier11mois" localSheetId="189">'DVD C4-8 Sat'!#REF!</definedName>
    <definedName name="Calendrier11mois" localSheetId="190">'DVD C4-8 Sun'!#REF!</definedName>
    <definedName name="Calendrier11mois" localSheetId="187">'DVD C4-8 Thu'!#REF!</definedName>
    <definedName name="Calendrier11mois" localSheetId="185">'DVD C4-8 Tue'!#REF!</definedName>
    <definedName name="Calendrier11mois" localSheetId="146">'DVD C4-8 Ven'!#REF!</definedName>
    <definedName name="Calendrier11mois" localSheetId="186">'DVD C4-8 Wed'!#REF!</definedName>
    <definedName name="Calendrier11mois" localSheetId="134">'DVD C7+ Dim'!#REF!</definedName>
    <definedName name="Calendrier11mois" localSheetId="174">'DVD C7+ Fri'!#REF!</definedName>
    <definedName name="Calendrier11mois" localSheetId="131">'DVD C7+ Jeu'!#REF!</definedName>
    <definedName name="Calendrier11mois" localSheetId="128">'DVD C7+ Lun'!#REF!</definedName>
    <definedName name="Calendrier11mois" localSheetId="129">'DVD C7+ Mar'!#REF!</definedName>
    <definedName name="Calendrier11mois" localSheetId="130">'DVD C7+ Mer'!#REF!</definedName>
    <definedName name="Calendrier11mois" localSheetId="170">'DVD C7+ Mon'!#REF!</definedName>
    <definedName name="Calendrier11mois" localSheetId="133">'DVD C7+ Sam'!#REF!</definedName>
    <definedName name="Calendrier11mois" localSheetId="175">'DVD C7+ Sat'!#REF!</definedName>
    <definedName name="Calendrier11mois" localSheetId="176">'DVD C7+ Sun'!#REF!</definedName>
    <definedName name="Calendrier11mois" localSheetId="173">'DVD C7+ Thu'!#REF!</definedName>
    <definedName name="Calendrier11mois" localSheetId="171">'DVD C7+ Tue'!#REF!</definedName>
    <definedName name="Calendrier11mois" localSheetId="132">'DVD C7+ Ven'!#REF!</definedName>
    <definedName name="Calendrier11mois" localSheetId="172">'DVD C7+ Wed'!#REF!</definedName>
    <definedName name="Calendrier11mois" localSheetId="155">'DVD C9+ Dim'!#REF!</definedName>
    <definedName name="Calendrier11mois" localSheetId="195">'DVD C9+ Fri'!#REF!</definedName>
    <definedName name="Calendrier11mois" localSheetId="152">'DVD C9+ Jeu'!#REF!</definedName>
    <definedName name="Calendrier11mois" localSheetId="149">'DVD C9+ Lun'!#REF!</definedName>
    <definedName name="Calendrier11mois" localSheetId="150">'DVD C9+ Mar'!#REF!</definedName>
    <definedName name="Calendrier11mois" localSheetId="151">'DVD C9+ Mer'!#REF!</definedName>
    <definedName name="Calendrier11mois" localSheetId="191">'DVD C9+ Mon'!#REF!</definedName>
    <definedName name="Calendrier11mois" localSheetId="154">'DVD C9+ Sam'!#REF!</definedName>
    <definedName name="Calendrier11mois" localSheetId="196">'DVD C9+ Sat'!#REF!</definedName>
    <definedName name="Calendrier11mois" localSheetId="197">'DVD C9+ Sun'!#REF!</definedName>
    <definedName name="Calendrier11mois" localSheetId="194">'DVD C9+ Thu'!#REF!</definedName>
    <definedName name="Calendrier11mois" localSheetId="192">'DVD C9+ Tue'!#REF!</definedName>
    <definedName name="Calendrier11mois" localSheetId="153">'DVD C9+ Ven'!#REF!</definedName>
    <definedName name="Calendrier11mois" localSheetId="193">'DVD C9+ Wed'!#REF!</definedName>
    <definedName name="Calendrier11mois" localSheetId="50">'DVMP C1 1-21 Dim'!#REF!</definedName>
    <definedName name="Calendrier11mois" localSheetId="83">'DVMP C1 1-21 Fri'!#REF!</definedName>
    <definedName name="Calendrier11mois" localSheetId="47">'DVMP C1 1-21 Jeu'!#REF!</definedName>
    <definedName name="Calendrier11mois" localSheetId="44">'DVMP C1 1-21 Lun'!#REF!</definedName>
    <definedName name="Calendrier11mois" localSheetId="45">'DVMP C1 1-21 Mar'!#REF!</definedName>
    <definedName name="Calendrier11mois" localSheetId="46">'DVMP C1 1-21 Mer'!#REF!</definedName>
    <definedName name="Calendrier11mois" localSheetId="79">'DVMP C1 1-21 Mon'!#REF!</definedName>
    <definedName name="Calendrier11mois" localSheetId="49">'DVMP C1 1-21 Sam'!#REF!</definedName>
    <definedName name="Calendrier11mois" localSheetId="84">'DVMP C1 1-21 Sat'!#REF!</definedName>
    <definedName name="Calendrier11mois" localSheetId="85">'DVMP C1 1-21 Sun'!#REF!</definedName>
    <definedName name="Calendrier11mois" localSheetId="82">'DVMP C1 1-21 Thu'!#REF!</definedName>
    <definedName name="Calendrier11mois" localSheetId="80">'DVMP C1 1-21 Tue'!#REF!</definedName>
    <definedName name="Calendrier11mois" localSheetId="48">'DVMP C1 1-21 Ven'!#REF!</definedName>
    <definedName name="Calendrier11mois" localSheetId="81">'DVMP C1 1-21 Wed'!#REF!</definedName>
    <definedName name="Calendrier11mois" localSheetId="57">'DVMP C1 22-42 Dim'!#REF!</definedName>
    <definedName name="Calendrier11mois" localSheetId="97">'DVMP C1 22-42 Fri'!#REF!</definedName>
    <definedName name="Calendrier11mois" localSheetId="54">'DVMP C1 22-42 Jeu'!#REF!</definedName>
    <definedName name="Calendrier11mois" localSheetId="51">'DVMP C1 22-42 Lun'!#REF!</definedName>
    <definedName name="Calendrier11mois" localSheetId="52">'DVMP C1 22-42 Mar'!#REF!</definedName>
    <definedName name="Calendrier11mois" localSheetId="53">'DVMP C1 22-42 Mer'!#REF!</definedName>
    <definedName name="Calendrier11mois" localSheetId="93">'DVMP C1 22-42 Mon'!#REF!</definedName>
    <definedName name="Calendrier11mois" localSheetId="56">'DVMP C1 22-42 Sam'!#REF!</definedName>
    <definedName name="Calendrier11mois" localSheetId="98">'DVMP C1 22-42 Sat'!#REF!</definedName>
    <definedName name="Calendrier11mois" localSheetId="99">'DVMP C1 22-42 Sun'!#REF!</definedName>
    <definedName name="Calendrier11mois" localSheetId="96">'DVMP C1 22-42 Thu'!#REF!</definedName>
    <definedName name="Calendrier11mois" localSheetId="94">'DVMP C1 22-42 Tue'!#REF!</definedName>
    <definedName name="Calendrier11mois" localSheetId="55">'DVMP C1 22-42 Ven'!#REF!</definedName>
    <definedName name="Calendrier11mois" localSheetId="95">'DVMP C1 22-42 Wed'!#REF!</definedName>
    <definedName name="Calendrier11mois" localSheetId="78">'DVMP C10+ Dim'!#REF!</definedName>
    <definedName name="Calendrier11mois" localSheetId="111">'DVMP C10+ Fri'!#REF!</definedName>
    <definedName name="Calendrier11mois" localSheetId="75">'DVMP C10+ Jeu'!#REF!</definedName>
    <definedName name="Calendrier11mois" localSheetId="72">'DVMP C10+ Lun'!#REF!</definedName>
    <definedName name="Calendrier11mois" localSheetId="73">'DVMP C10+ Mar'!#REF!</definedName>
    <definedName name="Calendrier11mois" localSheetId="74">'DVMP C10+ Mer'!#REF!</definedName>
    <definedName name="Calendrier11mois" localSheetId="107">'DVMP C10+ Mon'!#REF!</definedName>
    <definedName name="Calendrier11mois" localSheetId="77">'DVMP C10+ Sam'!#REF!</definedName>
    <definedName name="Calendrier11mois" localSheetId="112">'DVMP C10+ Sat'!#REF!</definedName>
    <definedName name="Calendrier11mois" localSheetId="113">'DVMP C10+ Sun'!#REF!</definedName>
    <definedName name="Calendrier11mois" localSheetId="110">'DVMP C10+ Thu'!#REF!</definedName>
    <definedName name="Calendrier11mois" localSheetId="108">'DVMP C10+ Tue'!#REF!</definedName>
    <definedName name="Calendrier11mois" localSheetId="76">'DVMP C10+ Ven'!#REF!</definedName>
    <definedName name="Calendrier11mois" localSheetId="109">'DVMP C10+ Wed'!#REF!</definedName>
    <definedName name="Calendrier11mois" localSheetId="64">'DVMP C2 1-21 Dim'!#REF!</definedName>
    <definedName name="Calendrier11mois" localSheetId="90">'DVMP C2 1-21 Fri'!#REF!</definedName>
    <definedName name="Calendrier11mois" localSheetId="61">'DVMP C2 1-21 Jeu'!#REF!</definedName>
    <definedName name="Calendrier11mois" localSheetId="58">'DVMP C2 1-21 Lun'!#REF!</definedName>
    <definedName name="Calendrier11mois" localSheetId="59">'DVMP C2 1-21 Mar'!#REF!</definedName>
    <definedName name="Calendrier11mois" localSheetId="60">'DVMP C2 1-21 Mer'!#REF!</definedName>
    <definedName name="Calendrier11mois" localSheetId="86">'DVMP C2 1-21 Mon'!#REF!</definedName>
    <definedName name="Calendrier11mois" localSheetId="63">'DVMP C2 1-21 Sam'!#REF!</definedName>
    <definedName name="Calendrier11mois" localSheetId="91">'DVMP C2 1-21 Sat'!#REF!</definedName>
    <definedName name="Calendrier11mois" localSheetId="92">'DVMP C2 1-21 Sun'!#REF!</definedName>
    <definedName name="Calendrier11mois" localSheetId="89">'DVMP C2 1-21 Thu'!#REF!</definedName>
    <definedName name="Calendrier11mois" localSheetId="87">'DVMP C2 1-21 Tue'!#REF!</definedName>
    <definedName name="Calendrier11mois" localSheetId="62">'DVMP C2 1-21 Ven'!#REF!</definedName>
    <definedName name="Calendrier11mois" localSheetId="88">'DVMP C2 1-21 Wed'!#REF!</definedName>
    <definedName name="Calendrier11mois" localSheetId="71">'DVMP C2 22-42 Dim'!#REF!</definedName>
    <definedName name="Calendrier11mois" localSheetId="104">'DVMP C2 22-42 Fri'!#REF!</definedName>
    <definedName name="Calendrier11mois" localSheetId="68">'DVMP C2 22-42 Jeu'!#REF!</definedName>
    <definedName name="Calendrier11mois" localSheetId="65">'DVMP C2 22-42 Lun'!#REF!</definedName>
    <definedName name="Calendrier11mois" localSheetId="66">'DVMP C2 22-42 Mar'!#REF!</definedName>
    <definedName name="Calendrier11mois" localSheetId="67">'DVMP C2 22-42 Mer'!#REF!</definedName>
    <definedName name="Calendrier11mois" localSheetId="100">'DVMP C2 22-42 Mon'!#REF!</definedName>
    <definedName name="Calendrier11mois" localSheetId="70">'DVMP C2 22-42 Sam'!#REF!</definedName>
    <definedName name="Calendrier11mois" localSheetId="105">'DVMP C2 22-42 Sat'!#REF!</definedName>
    <definedName name="Calendrier11mois" localSheetId="106">'DVMP C2 22-42 Sun'!#REF!</definedName>
    <definedName name="Calendrier11mois" localSheetId="103">'DVMP C2 22-42 Thu'!#REF!</definedName>
    <definedName name="Calendrier11mois" localSheetId="101">'DVMP C2 22-42 Tue'!#REF!</definedName>
    <definedName name="Calendrier11mois" localSheetId="69">'DVMP C2 22-42 Ven'!#REF!</definedName>
    <definedName name="Calendrier11mois" localSheetId="102">'DVMP C2 22-42 Wed'!#REF!</definedName>
    <definedName name="Calendrier11mois">#REF!</definedName>
    <definedName name="Calendrier12ans" localSheetId="0">#REF!</definedName>
    <definedName name="Calendrier12ans" localSheetId="8">'DRD 1-2 Dim'!#REF!</definedName>
    <definedName name="Calendrier12ans" localSheetId="27">'DRD 1-2 Fri'!#REF!</definedName>
    <definedName name="Calendrier12ans" localSheetId="5">'DRD 1-2 Jeu'!#REF!</definedName>
    <definedName name="Calendrier12ans" localSheetId="2">'DRD 1-2 Lun'!#REF!</definedName>
    <definedName name="Calendrier12ans" localSheetId="3">'DRD 1-2 Mar'!#REF!</definedName>
    <definedName name="Calendrier12ans" localSheetId="4">'DRD 1-2 Mer'!#REF!</definedName>
    <definedName name="Calendrier12ans" localSheetId="23">'DRD 1-2 Mon'!#REF!</definedName>
    <definedName name="Calendrier12ans" localSheetId="7">'DRD 1-2 Sam'!#REF!</definedName>
    <definedName name="Calendrier12ans" localSheetId="28">'DRD 1-2 Sat'!#REF!</definedName>
    <definedName name="Calendrier12ans" localSheetId="29">'DRD 1-2 Sun'!#REF!</definedName>
    <definedName name="Calendrier12ans" localSheetId="26">'DRD 1-2 Thu'!#REF!</definedName>
    <definedName name="Calendrier12ans" localSheetId="24">'DRD 1-2 Tue'!#REF!</definedName>
    <definedName name="Calendrier12ans" localSheetId="6">'DRD 1-2 Ven'!#REF!</definedName>
    <definedName name="Calendrier12ans" localSheetId="25">'DRD 1-2 Wed'!#REF!</definedName>
    <definedName name="Calendrier12ans" localSheetId="15">'DRD 3-6 Dim'!#REF!</definedName>
    <definedName name="Calendrier12ans" localSheetId="34">'DRD 3-6 Fri'!#REF!</definedName>
    <definedName name="Calendrier12ans" localSheetId="12">'DRD 3-6 Jeu'!#REF!</definedName>
    <definedName name="Calendrier12ans" localSheetId="9">'DRD 3-6 Lun'!#REF!</definedName>
    <definedName name="Calendrier12ans" localSheetId="10">'DRD 3-6 Mar'!#REF!</definedName>
    <definedName name="Calendrier12ans" localSheetId="11">'DRD 3-6 Mer'!#REF!</definedName>
    <definedName name="Calendrier12ans" localSheetId="30">'DRD 3-6 Mon'!#REF!</definedName>
    <definedName name="Calendrier12ans" localSheetId="14">'DRD 3-6 Sam'!#REF!</definedName>
    <definedName name="Calendrier12ans" localSheetId="35">'DRD 3-6 Sat'!#REF!</definedName>
    <definedName name="Calendrier12ans" localSheetId="36">'DRD 3-6 Sun'!#REF!</definedName>
    <definedName name="Calendrier12ans" localSheetId="33">'DRD 3-6 Thu'!#REF!</definedName>
    <definedName name="Calendrier12ans" localSheetId="31">'DRD 3-6 Tue'!#REF!</definedName>
    <definedName name="Calendrier12ans" localSheetId="13">'DRD 3-6 Ven'!#REF!</definedName>
    <definedName name="Calendrier12ans" localSheetId="32">'DRD 3-6 Wed'!#REF!</definedName>
    <definedName name="Calendrier12ans" localSheetId="22">'DRD 7+ Dim'!#REF!</definedName>
    <definedName name="Calendrier12ans" localSheetId="41">'DRD 7+ Fri'!#REF!</definedName>
    <definedName name="Calendrier12ans" localSheetId="19">'DRD 7+ Jeu'!#REF!</definedName>
    <definedName name="Calendrier12ans" localSheetId="16">'DRD 7+ Lun'!#REF!</definedName>
    <definedName name="Calendrier12ans" localSheetId="17">'DRD 7+ Mar'!#REF!</definedName>
    <definedName name="Calendrier12ans" localSheetId="18">'DRD 7+ Mer'!#REF!</definedName>
    <definedName name="Calendrier12ans" localSheetId="37">'DRD 7+ Mon'!#REF!</definedName>
    <definedName name="Calendrier12ans" localSheetId="21">'DRD 7+ Sam'!#REF!</definedName>
    <definedName name="Calendrier12ans" localSheetId="42">'DRD 7+ Sat'!#REF!</definedName>
    <definedName name="Calendrier12ans" localSheetId="43">'DRD 7+ Sun'!#REF!</definedName>
    <definedName name="Calendrier12ans" localSheetId="40">'DRD 7+ Thu'!#REF!</definedName>
    <definedName name="Calendrier12ans" localSheetId="38">'DRD 7+ Tue'!#REF!</definedName>
    <definedName name="Calendrier12ans" localSheetId="20">'DRD 7+ Ven'!#REF!</definedName>
    <definedName name="Calendrier12ans" localSheetId="39">'DRD 7+ Wed'!#REF!</definedName>
    <definedName name="Calendrier12ans" localSheetId="120">'DVD C1-2 Dim'!#REF!</definedName>
    <definedName name="Calendrier12ans" localSheetId="160">'DVD C1-2 Fri'!#REF!</definedName>
    <definedName name="Calendrier12ans" localSheetId="117">'DVD C1-2 Jeu'!#REF!</definedName>
    <definedName name="Calendrier12ans" localSheetId="114">'DVD C1-2 Lun'!#REF!</definedName>
    <definedName name="Calendrier12ans" localSheetId="115">'DVD C1-2 Mar'!#REF!</definedName>
    <definedName name="Calendrier12ans" localSheetId="116">'DVD C1-2 Mer'!#REF!</definedName>
    <definedName name="Calendrier12ans" localSheetId="156">'DVD C1-2 Mon'!#REF!</definedName>
    <definedName name="Calendrier12ans" localSheetId="119">'DVD C1-2 Sam'!#REF!</definedName>
    <definedName name="Calendrier12ans" localSheetId="161">'DVD C1-2 Sat'!#REF!</definedName>
    <definedName name="Calendrier12ans" localSheetId="162">'DVD C1-2 Sun'!#REF!</definedName>
    <definedName name="Calendrier12ans" localSheetId="159">'DVD C1-2 Thu'!#REF!</definedName>
    <definedName name="Calendrier12ans" localSheetId="157">'DVD C1-2 Tue'!#REF!</definedName>
    <definedName name="Calendrier12ans" localSheetId="118">'DVD C1-2 Ven'!#REF!</definedName>
    <definedName name="Calendrier12ans" localSheetId="158">'DVD C1-2 Wed'!#REF!</definedName>
    <definedName name="Calendrier12ans" localSheetId="141">'DVD C1-3 Dim'!#REF!</definedName>
    <definedName name="Calendrier12ans" localSheetId="181">'DVD C1-3 Fri'!#REF!</definedName>
    <definedName name="Calendrier12ans" localSheetId="138">'DVD C1-3 Jeu'!#REF!</definedName>
    <definedName name="Calendrier12ans" localSheetId="135">'DVD C1-3 Lun'!#REF!</definedName>
    <definedName name="Calendrier12ans" localSheetId="136">'DVD C1-3 Mar'!#REF!</definedName>
    <definedName name="Calendrier12ans" localSheetId="137">'DVD C1-3 Mer'!#REF!</definedName>
    <definedName name="Calendrier12ans" localSheetId="177">'DVD C1-3 Mon'!#REF!</definedName>
    <definedName name="Calendrier12ans" localSheetId="140">'DVD C1-3 Sam'!#REF!</definedName>
    <definedName name="Calendrier12ans" localSheetId="182">'DVD C1-3 Sat'!#REF!</definedName>
    <definedName name="Calendrier12ans" localSheetId="183">'DVD C1-3 Sun'!#REF!</definedName>
    <definedName name="Calendrier12ans" localSheetId="180">'DVD C1-3 Thu'!#REF!</definedName>
    <definedName name="Calendrier12ans" localSheetId="178">'DVD C1-3 Tue'!#REF!</definedName>
    <definedName name="Calendrier12ans" localSheetId="139">'DVD C1-3 Ven'!#REF!</definedName>
    <definedName name="Calendrier12ans" localSheetId="179">'DVD C1-3 Wed'!#REF!</definedName>
    <definedName name="Calendrier12ans" localSheetId="127">'DVD C3-6 Dim'!#REF!</definedName>
    <definedName name="Calendrier12ans" localSheetId="167">'DVD C3-6 Fri'!#REF!</definedName>
    <definedName name="Calendrier12ans" localSheetId="124">'DVD C3-6 Jeu'!#REF!</definedName>
    <definedName name="Calendrier12ans" localSheetId="121">'DVD C3-6 Lun'!#REF!</definedName>
    <definedName name="Calendrier12ans" localSheetId="122">'DVD C3-6 Mar'!#REF!</definedName>
    <definedName name="Calendrier12ans" localSheetId="123">'DVD C3-6 Mer'!#REF!</definedName>
    <definedName name="Calendrier12ans" localSheetId="163">'DVD C3-6 Mon'!#REF!</definedName>
    <definedName name="Calendrier12ans" localSheetId="126">'DVD C3-6 Sam'!#REF!</definedName>
    <definedName name="Calendrier12ans" localSheetId="168">'DVD C3-6 Sat'!#REF!</definedName>
    <definedName name="Calendrier12ans" localSheetId="169">'DVD C3-6 Sun'!#REF!</definedName>
    <definedName name="Calendrier12ans" localSheetId="166">'DVD C3-6 Thu'!#REF!</definedName>
    <definedName name="Calendrier12ans" localSheetId="164">'DVD C3-6 Tue'!#REF!</definedName>
    <definedName name="Calendrier12ans" localSheetId="125">'DVD C3-6 Ven'!#REF!</definedName>
    <definedName name="Calendrier12ans" localSheetId="165">'DVD C3-6 Wed'!#REF!</definedName>
    <definedName name="Calendrier12ans" localSheetId="148">'DVD C4-8 Dim'!#REF!</definedName>
    <definedName name="Calendrier12ans" localSheetId="188">'DVD C4-8 Fri'!#REF!</definedName>
    <definedName name="Calendrier12ans" localSheetId="145">'DVD C4-8 Jeu'!#REF!</definedName>
    <definedName name="Calendrier12ans" localSheetId="142">'DVD C4-8 Lun'!#REF!</definedName>
    <definedName name="Calendrier12ans" localSheetId="143">'DVD C4-8 Mar'!#REF!</definedName>
    <definedName name="Calendrier12ans" localSheetId="144">'DVD C4-8 Mer'!#REF!</definedName>
    <definedName name="Calendrier12ans" localSheetId="184">'DVD C4-8 Mon'!#REF!</definedName>
    <definedName name="Calendrier12ans" localSheetId="147">'DVD C4-8 Sam'!#REF!</definedName>
    <definedName name="Calendrier12ans" localSheetId="189">'DVD C4-8 Sat'!#REF!</definedName>
    <definedName name="Calendrier12ans" localSheetId="190">'DVD C4-8 Sun'!#REF!</definedName>
    <definedName name="Calendrier12ans" localSheetId="187">'DVD C4-8 Thu'!#REF!</definedName>
    <definedName name="Calendrier12ans" localSheetId="185">'DVD C4-8 Tue'!#REF!</definedName>
    <definedName name="Calendrier12ans" localSheetId="146">'DVD C4-8 Ven'!#REF!</definedName>
    <definedName name="Calendrier12ans" localSheetId="186">'DVD C4-8 Wed'!#REF!</definedName>
    <definedName name="Calendrier12ans" localSheetId="134">'DVD C7+ Dim'!#REF!</definedName>
    <definedName name="Calendrier12ans" localSheetId="174">'DVD C7+ Fri'!#REF!</definedName>
    <definedName name="Calendrier12ans" localSheetId="131">'DVD C7+ Jeu'!#REF!</definedName>
    <definedName name="Calendrier12ans" localSheetId="128">'DVD C7+ Lun'!#REF!</definedName>
    <definedName name="Calendrier12ans" localSheetId="129">'DVD C7+ Mar'!#REF!</definedName>
    <definedName name="Calendrier12ans" localSheetId="130">'DVD C7+ Mer'!#REF!</definedName>
    <definedName name="Calendrier12ans" localSheetId="170">'DVD C7+ Mon'!#REF!</definedName>
    <definedName name="Calendrier12ans" localSheetId="133">'DVD C7+ Sam'!#REF!</definedName>
    <definedName name="Calendrier12ans" localSheetId="175">'DVD C7+ Sat'!#REF!</definedName>
    <definedName name="Calendrier12ans" localSheetId="176">'DVD C7+ Sun'!#REF!</definedName>
    <definedName name="Calendrier12ans" localSheetId="173">'DVD C7+ Thu'!#REF!</definedName>
    <definedName name="Calendrier12ans" localSheetId="171">'DVD C7+ Tue'!#REF!</definedName>
    <definedName name="Calendrier12ans" localSheetId="132">'DVD C7+ Ven'!#REF!</definedName>
    <definedName name="Calendrier12ans" localSheetId="172">'DVD C7+ Wed'!#REF!</definedName>
    <definedName name="Calendrier12ans" localSheetId="155">'DVD C9+ Dim'!#REF!</definedName>
    <definedName name="Calendrier12ans" localSheetId="195">'DVD C9+ Fri'!#REF!</definedName>
    <definedName name="Calendrier12ans" localSheetId="152">'DVD C9+ Jeu'!#REF!</definedName>
    <definedName name="Calendrier12ans" localSheetId="149">'DVD C9+ Lun'!#REF!</definedName>
    <definedName name="Calendrier12ans" localSheetId="150">'DVD C9+ Mar'!#REF!</definedName>
    <definedName name="Calendrier12ans" localSheetId="151">'DVD C9+ Mer'!#REF!</definedName>
    <definedName name="Calendrier12ans" localSheetId="191">'DVD C9+ Mon'!#REF!</definedName>
    <definedName name="Calendrier12ans" localSheetId="154">'DVD C9+ Sam'!#REF!</definedName>
    <definedName name="Calendrier12ans" localSheetId="196">'DVD C9+ Sat'!#REF!</definedName>
    <definedName name="Calendrier12ans" localSheetId="197">'DVD C9+ Sun'!#REF!</definedName>
    <definedName name="Calendrier12ans" localSheetId="194">'DVD C9+ Thu'!#REF!</definedName>
    <definedName name="Calendrier12ans" localSheetId="192">'DVD C9+ Tue'!#REF!</definedName>
    <definedName name="Calendrier12ans" localSheetId="153">'DVD C9+ Ven'!#REF!</definedName>
    <definedName name="Calendrier12ans" localSheetId="193">'DVD C9+ Wed'!#REF!</definedName>
    <definedName name="Calendrier12ans" localSheetId="50">'DVMP C1 1-21 Dim'!#REF!</definedName>
    <definedName name="Calendrier12ans" localSheetId="83">'DVMP C1 1-21 Fri'!#REF!</definedName>
    <definedName name="Calendrier12ans" localSheetId="47">'DVMP C1 1-21 Jeu'!#REF!</definedName>
    <definedName name="Calendrier12ans" localSheetId="44">'DVMP C1 1-21 Lun'!#REF!</definedName>
    <definedName name="Calendrier12ans" localSheetId="45">'DVMP C1 1-21 Mar'!#REF!</definedName>
    <definedName name="Calendrier12ans" localSheetId="46">'DVMP C1 1-21 Mer'!#REF!</definedName>
    <definedName name="Calendrier12ans" localSheetId="79">'DVMP C1 1-21 Mon'!#REF!</definedName>
    <definedName name="Calendrier12ans" localSheetId="49">'DVMP C1 1-21 Sam'!#REF!</definedName>
    <definedName name="Calendrier12ans" localSheetId="84">'DVMP C1 1-21 Sat'!#REF!</definedName>
    <definedName name="Calendrier12ans" localSheetId="85">'DVMP C1 1-21 Sun'!#REF!</definedName>
    <definedName name="Calendrier12ans" localSheetId="82">'DVMP C1 1-21 Thu'!#REF!</definedName>
    <definedName name="Calendrier12ans" localSheetId="80">'DVMP C1 1-21 Tue'!#REF!</definedName>
    <definedName name="Calendrier12ans" localSheetId="48">'DVMP C1 1-21 Ven'!#REF!</definedName>
    <definedName name="Calendrier12ans" localSheetId="81">'DVMP C1 1-21 Wed'!#REF!</definedName>
    <definedName name="Calendrier12ans" localSheetId="57">'DVMP C1 22-42 Dim'!#REF!</definedName>
    <definedName name="Calendrier12ans" localSheetId="97">'DVMP C1 22-42 Fri'!#REF!</definedName>
    <definedName name="Calendrier12ans" localSheetId="54">'DVMP C1 22-42 Jeu'!#REF!</definedName>
    <definedName name="Calendrier12ans" localSheetId="51">'DVMP C1 22-42 Lun'!#REF!</definedName>
    <definedName name="Calendrier12ans" localSheetId="52">'DVMP C1 22-42 Mar'!#REF!</definedName>
    <definedName name="Calendrier12ans" localSheetId="53">'DVMP C1 22-42 Mer'!#REF!</definedName>
    <definedName name="Calendrier12ans" localSheetId="93">'DVMP C1 22-42 Mon'!#REF!</definedName>
    <definedName name="Calendrier12ans" localSheetId="56">'DVMP C1 22-42 Sam'!#REF!</definedName>
    <definedName name="Calendrier12ans" localSheetId="98">'DVMP C1 22-42 Sat'!#REF!</definedName>
    <definedName name="Calendrier12ans" localSheetId="99">'DVMP C1 22-42 Sun'!#REF!</definedName>
    <definedName name="Calendrier12ans" localSheetId="96">'DVMP C1 22-42 Thu'!#REF!</definedName>
    <definedName name="Calendrier12ans" localSheetId="94">'DVMP C1 22-42 Tue'!#REF!</definedName>
    <definedName name="Calendrier12ans" localSheetId="55">'DVMP C1 22-42 Ven'!#REF!</definedName>
    <definedName name="Calendrier12ans" localSheetId="95">'DVMP C1 22-42 Wed'!#REF!</definedName>
    <definedName name="Calendrier12ans" localSheetId="78">'DVMP C10+ Dim'!#REF!</definedName>
    <definedName name="Calendrier12ans" localSheetId="111">'DVMP C10+ Fri'!#REF!</definedName>
    <definedName name="Calendrier12ans" localSheetId="75">'DVMP C10+ Jeu'!#REF!</definedName>
    <definedName name="Calendrier12ans" localSheetId="72">'DVMP C10+ Lun'!#REF!</definedName>
    <definedName name="Calendrier12ans" localSheetId="73">'DVMP C10+ Mar'!#REF!</definedName>
    <definedName name="Calendrier12ans" localSheetId="74">'DVMP C10+ Mer'!#REF!</definedName>
    <definedName name="Calendrier12ans" localSheetId="107">'DVMP C10+ Mon'!#REF!</definedName>
    <definedName name="Calendrier12ans" localSheetId="77">'DVMP C10+ Sam'!#REF!</definedName>
    <definedName name="Calendrier12ans" localSheetId="112">'DVMP C10+ Sat'!#REF!</definedName>
    <definedName name="Calendrier12ans" localSheetId="113">'DVMP C10+ Sun'!#REF!</definedName>
    <definedName name="Calendrier12ans" localSheetId="110">'DVMP C10+ Thu'!#REF!</definedName>
    <definedName name="Calendrier12ans" localSheetId="108">'DVMP C10+ Tue'!#REF!</definedName>
    <definedName name="Calendrier12ans" localSheetId="76">'DVMP C10+ Ven'!#REF!</definedName>
    <definedName name="Calendrier12ans" localSheetId="109">'DVMP C10+ Wed'!#REF!</definedName>
    <definedName name="Calendrier12ans" localSheetId="64">'DVMP C2 1-21 Dim'!#REF!</definedName>
    <definedName name="Calendrier12ans" localSheetId="90">'DVMP C2 1-21 Fri'!#REF!</definedName>
    <definedName name="Calendrier12ans" localSheetId="61">'DVMP C2 1-21 Jeu'!#REF!</definedName>
    <definedName name="Calendrier12ans" localSheetId="58">'DVMP C2 1-21 Lun'!#REF!</definedName>
    <definedName name="Calendrier12ans" localSheetId="59">'DVMP C2 1-21 Mar'!#REF!</definedName>
    <definedName name="Calendrier12ans" localSheetId="60">'DVMP C2 1-21 Mer'!#REF!</definedName>
    <definedName name="Calendrier12ans" localSheetId="86">'DVMP C2 1-21 Mon'!#REF!</definedName>
    <definedName name="Calendrier12ans" localSheetId="63">'DVMP C2 1-21 Sam'!#REF!</definedName>
    <definedName name="Calendrier12ans" localSheetId="91">'DVMP C2 1-21 Sat'!#REF!</definedName>
    <definedName name="Calendrier12ans" localSheetId="92">'DVMP C2 1-21 Sun'!#REF!</definedName>
    <definedName name="Calendrier12ans" localSheetId="89">'DVMP C2 1-21 Thu'!#REF!</definedName>
    <definedName name="Calendrier12ans" localSheetId="87">'DVMP C2 1-21 Tue'!#REF!</definedName>
    <definedName name="Calendrier12ans" localSheetId="62">'DVMP C2 1-21 Ven'!#REF!</definedName>
    <definedName name="Calendrier12ans" localSheetId="88">'DVMP C2 1-21 Wed'!#REF!</definedName>
    <definedName name="Calendrier12ans" localSheetId="71">'DVMP C2 22-42 Dim'!#REF!</definedName>
    <definedName name="Calendrier12ans" localSheetId="104">'DVMP C2 22-42 Fri'!#REF!</definedName>
    <definedName name="Calendrier12ans" localSheetId="68">'DVMP C2 22-42 Jeu'!#REF!</definedName>
    <definedName name="Calendrier12ans" localSheetId="65">'DVMP C2 22-42 Lun'!#REF!</definedName>
    <definedName name="Calendrier12ans" localSheetId="66">'DVMP C2 22-42 Mar'!#REF!</definedName>
    <definedName name="Calendrier12ans" localSheetId="67">'DVMP C2 22-42 Mer'!#REF!</definedName>
    <definedName name="Calendrier12ans" localSheetId="100">'DVMP C2 22-42 Mon'!#REF!</definedName>
    <definedName name="Calendrier12ans" localSheetId="70">'DVMP C2 22-42 Sam'!#REF!</definedName>
    <definedName name="Calendrier12ans" localSheetId="105">'DVMP C2 22-42 Sat'!#REF!</definedName>
    <definedName name="Calendrier12ans" localSheetId="106">'DVMP C2 22-42 Sun'!#REF!</definedName>
    <definedName name="Calendrier12ans" localSheetId="103">'DVMP C2 22-42 Thu'!#REF!</definedName>
    <definedName name="Calendrier12ans" localSheetId="101">'DVMP C2 22-42 Tue'!#REF!</definedName>
    <definedName name="Calendrier12ans" localSheetId="69">'DVMP C2 22-42 Ven'!#REF!</definedName>
    <definedName name="Calendrier12ans" localSheetId="102">'DVMP C2 22-42 Wed'!#REF!</definedName>
    <definedName name="Calendrier12ans">#REF!</definedName>
    <definedName name="Calendrier12mois" localSheetId="0">#REF!</definedName>
    <definedName name="Calendrier12mois" localSheetId="8">'DRD 1-2 Dim'!#REF!</definedName>
    <definedName name="Calendrier12mois" localSheetId="27">'DRD 1-2 Fri'!#REF!</definedName>
    <definedName name="Calendrier12mois" localSheetId="5">'DRD 1-2 Jeu'!#REF!</definedName>
    <definedName name="Calendrier12mois" localSheetId="2">'DRD 1-2 Lun'!#REF!</definedName>
    <definedName name="Calendrier12mois" localSheetId="3">'DRD 1-2 Mar'!#REF!</definedName>
    <definedName name="Calendrier12mois" localSheetId="4">'DRD 1-2 Mer'!#REF!</definedName>
    <definedName name="Calendrier12mois" localSheetId="23">'DRD 1-2 Mon'!#REF!</definedName>
    <definedName name="Calendrier12mois" localSheetId="7">'DRD 1-2 Sam'!#REF!</definedName>
    <definedName name="Calendrier12mois" localSheetId="28">'DRD 1-2 Sat'!#REF!</definedName>
    <definedName name="Calendrier12mois" localSheetId="29">'DRD 1-2 Sun'!#REF!</definedName>
    <definedName name="Calendrier12mois" localSheetId="26">'DRD 1-2 Thu'!#REF!</definedName>
    <definedName name="Calendrier12mois" localSheetId="24">'DRD 1-2 Tue'!#REF!</definedName>
    <definedName name="Calendrier12mois" localSheetId="6">'DRD 1-2 Ven'!#REF!</definedName>
    <definedName name="Calendrier12mois" localSheetId="25">'DRD 1-2 Wed'!#REF!</definedName>
    <definedName name="Calendrier12mois" localSheetId="15">'DRD 3-6 Dim'!#REF!</definedName>
    <definedName name="Calendrier12mois" localSheetId="34">'DRD 3-6 Fri'!#REF!</definedName>
    <definedName name="Calendrier12mois" localSheetId="12">'DRD 3-6 Jeu'!#REF!</definedName>
    <definedName name="Calendrier12mois" localSheetId="9">'DRD 3-6 Lun'!#REF!</definedName>
    <definedName name="Calendrier12mois" localSheetId="10">'DRD 3-6 Mar'!#REF!</definedName>
    <definedName name="Calendrier12mois" localSheetId="11">'DRD 3-6 Mer'!#REF!</definedName>
    <definedName name="Calendrier12mois" localSheetId="30">'DRD 3-6 Mon'!#REF!</definedName>
    <definedName name="Calendrier12mois" localSheetId="14">'DRD 3-6 Sam'!#REF!</definedName>
    <definedName name="Calendrier12mois" localSheetId="35">'DRD 3-6 Sat'!#REF!</definedName>
    <definedName name="Calendrier12mois" localSheetId="36">'DRD 3-6 Sun'!#REF!</definedName>
    <definedName name="Calendrier12mois" localSheetId="33">'DRD 3-6 Thu'!#REF!</definedName>
    <definedName name="Calendrier12mois" localSheetId="31">'DRD 3-6 Tue'!#REF!</definedName>
    <definedName name="Calendrier12mois" localSheetId="13">'DRD 3-6 Ven'!#REF!</definedName>
    <definedName name="Calendrier12mois" localSheetId="32">'DRD 3-6 Wed'!#REF!</definedName>
    <definedName name="Calendrier12mois" localSheetId="22">'DRD 7+ Dim'!#REF!</definedName>
    <definedName name="Calendrier12mois" localSheetId="41">'DRD 7+ Fri'!#REF!</definedName>
    <definedName name="Calendrier12mois" localSheetId="19">'DRD 7+ Jeu'!#REF!</definedName>
    <definedName name="Calendrier12mois" localSheetId="16">'DRD 7+ Lun'!#REF!</definedName>
    <definedName name="Calendrier12mois" localSheetId="17">'DRD 7+ Mar'!#REF!</definedName>
    <definedName name="Calendrier12mois" localSheetId="18">'DRD 7+ Mer'!#REF!</definedName>
    <definedName name="Calendrier12mois" localSheetId="37">'DRD 7+ Mon'!#REF!</definedName>
    <definedName name="Calendrier12mois" localSheetId="21">'DRD 7+ Sam'!#REF!</definedName>
    <definedName name="Calendrier12mois" localSheetId="42">'DRD 7+ Sat'!#REF!</definedName>
    <definedName name="Calendrier12mois" localSheetId="43">'DRD 7+ Sun'!#REF!</definedName>
    <definedName name="Calendrier12mois" localSheetId="40">'DRD 7+ Thu'!#REF!</definedName>
    <definedName name="Calendrier12mois" localSheetId="38">'DRD 7+ Tue'!#REF!</definedName>
    <definedName name="Calendrier12mois" localSheetId="20">'DRD 7+ Ven'!#REF!</definedName>
    <definedName name="Calendrier12mois" localSheetId="39">'DRD 7+ Wed'!#REF!</definedName>
    <definedName name="Calendrier12mois" localSheetId="120">'DVD C1-2 Dim'!#REF!</definedName>
    <definedName name="Calendrier12mois" localSheetId="160">'DVD C1-2 Fri'!#REF!</definedName>
    <definedName name="Calendrier12mois" localSheetId="117">'DVD C1-2 Jeu'!#REF!</definedName>
    <definedName name="Calendrier12mois" localSheetId="114">'DVD C1-2 Lun'!#REF!</definedName>
    <definedName name="Calendrier12mois" localSheetId="115">'DVD C1-2 Mar'!#REF!</definedName>
    <definedName name="Calendrier12mois" localSheetId="116">'DVD C1-2 Mer'!#REF!</definedName>
    <definedName name="Calendrier12mois" localSheetId="156">'DVD C1-2 Mon'!#REF!</definedName>
    <definedName name="Calendrier12mois" localSheetId="119">'DVD C1-2 Sam'!#REF!</definedName>
    <definedName name="Calendrier12mois" localSheetId="161">'DVD C1-2 Sat'!#REF!</definedName>
    <definedName name="Calendrier12mois" localSheetId="162">'DVD C1-2 Sun'!#REF!</definedName>
    <definedName name="Calendrier12mois" localSheetId="159">'DVD C1-2 Thu'!#REF!</definedName>
    <definedName name="Calendrier12mois" localSheetId="157">'DVD C1-2 Tue'!#REF!</definedName>
    <definedName name="Calendrier12mois" localSheetId="118">'DVD C1-2 Ven'!#REF!</definedName>
    <definedName name="Calendrier12mois" localSheetId="158">'DVD C1-2 Wed'!#REF!</definedName>
    <definedName name="Calendrier12mois" localSheetId="141">'DVD C1-3 Dim'!#REF!</definedName>
    <definedName name="Calendrier12mois" localSheetId="181">'DVD C1-3 Fri'!#REF!</definedName>
    <definedName name="Calendrier12mois" localSheetId="138">'DVD C1-3 Jeu'!#REF!</definedName>
    <definedName name="Calendrier12mois" localSheetId="135">'DVD C1-3 Lun'!#REF!</definedName>
    <definedName name="Calendrier12mois" localSheetId="136">'DVD C1-3 Mar'!#REF!</definedName>
    <definedName name="Calendrier12mois" localSheetId="137">'DVD C1-3 Mer'!#REF!</definedName>
    <definedName name="Calendrier12mois" localSheetId="177">'DVD C1-3 Mon'!#REF!</definedName>
    <definedName name="Calendrier12mois" localSheetId="140">'DVD C1-3 Sam'!#REF!</definedName>
    <definedName name="Calendrier12mois" localSheetId="182">'DVD C1-3 Sat'!#REF!</definedName>
    <definedName name="Calendrier12mois" localSheetId="183">'DVD C1-3 Sun'!#REF!</definedName>
    <definedName name="Calendrier12mois" localSheetId="180">'DVD C1-3 Thu'!#REF!</definedName>
    <definedName name="Calendrier12mois" localSheetId="178">'DVD C1-3 Tue'!#REF!</definedName>
    <definedName name="Calendrier12mois" localSheetId="139">'DVD C1-3 Ven'!#REF!</definedName>
    <definedName name="Calendrier12mois" localSheetId="179">'DVD C1-3 Wed'!#REF!</definedName>
    <definedName name="Calendrier12mois" localSheetId="127">'DVD C3-6 Dim'!#REF!</definedName>
    <definedName name="Calendrier12mois" localSheetId="167">'DVD C3-6 Fri'!#REF!</definedName>
    <definedName name="Calendrier12mois" localSheetId="124">'DVD C3-6 Jeu'!#REF!</definedName>
    <definedName name="Calendrier12mois" localSheetId="121">'DVD C3-6 Lun'!#REF!</definedName>
    <definedName name="Calendrier12mois" localSheetId="122">'DVD C3-6 Mar'!#REF!</definedName>
    <definedName name="Calendrier12mois" localSheetId="123">'DVD C3-6 Mer'!#REF!</definedName>
    <definedName name="Calendrier12mois" localSheetId="163">'DVD C3-6 Mon'!#REF!</definedName>
    <definedName name="Calendrier12mois" localSheetId="126">'DVD C3-6 Sam'!#REF!</definedName>
    <definedName name="Calendrier12mois" localSheetId="168">'DVD C3-6 Sat'!#REF!</definedName>
    <definedName name="Calendrier12mois" localSheetId="169">'DVD C3-6 Sun'!#REF!</definedName>
    <definedName name="Calendrier12mois" localSheetId="166">'DVD C3-6 Thu'!#REF!</definedName>
    <definedName name="Calendrier12mois" localSheetId="164">'DVD C3-6 Tue'!#REF!</definedName>
    <definedName name="Calendrier12mois" localSheetId="125">'DVD C3-6 Ven'!#REF!</definedName>
    <definedName name="Calendrier12mois" localSheetId="165">'DVD C3-6 Wed'!#REF!</definedName>
    <definedName name="Calendrier12mois" localSheetId="148">'DVD C4-8 Dim'!#REF!</definedName>
    <definedName name="Calendrier12mois" localSheetId="188">'DVD C4-8 Fri'!#REF!</definedName>
    <definedName name="Calendrier12mois" localSheetId="145">'DVD C4-8 Jeu'!#REF!</definedName>
    <definedName name="Calendrier12mois" localSheetId="142">'DVD C4-8 Lun'!#REF!</definedName>
    <definedName name="Calendrier12mois" localSheetId="143">'DVD C4-8 Mar'!#REF!</definedName>
    <definedName name="Calendrier12mois" localSheetId="144">'DVD C4-8 Mer'!#REF!</definedName>
    <definedName name="Calendrier12mois" localSheetId="184">'DVD C4-8 Mon'!#REF!</definedName>
    <definedName name="Calendrier12mois" localSheetId="147">'DVD C4-8 Sam'!#REF!</definedName>
    <definedName name="Calendrier12mois" localSheetId="189">'DVD C4-8 Sat'!#REF!</definedName>
    <definedName name="Calendrier12mois" localSheetId="190">'DVD C4-8 Sun'!#REF!</definedName>
    <definedName name="Calendrier12mois" localSheetId="187">'DVD C4-8 Thu'!#REF!</definedName>
    <definedName name="Calendrier12mois" localSheetId="185">'DVD C4-8 Tue'!#REF!</definedName>
    <definedName name="Calendrier12mois" localSheetId="146">'DVD C4-8 Ven'!#REF!</definedName>
    <definedName name="Calendrier12mois" localSheetId="186">'DVD C4-8 Wed'!#REF!</definedName>
    <definedName name="Calendrier12mois" localSheetId="134">'DVD C7+ Dim'!#REF!</definedName>
    <definedName name="Calendrier12mois" localSheetId="174">'DVD C7+ Fri'!#REF!</definedName>
    <definedName name="Calendrier12mois" localSheetId="131">'DVD C7+ Jeu'!#REF!</definedName>
    <definedName name="Calendrier12mois" localSheetId="128">'DVD C7+ Lun'!#REF!</definedName>
    <definedName name="Calendrier12mois" localSheetId="129">'DVD C7+ Mar'!#REF!</definedName>
    <definedName name="Calendrier12mois" localSheetId="130">'DVD C7+ Mer'!#REF!</definedName>
    <definedName name="Calendrier12mois" localSheetId="170">'DVD C7+ Mon'!#REF!</definedName>
    <definedName name="Calendrier12mois" localSheetId="133">'DVD C7+ Sam'!#REF!</definedName>
    <definedName name="Calendrier12mois" localSheetId="175">'DVD C7+ Sat'!#REF!</definedName>
    <definedName name="Calendrier12mois" localSheetId="176">'DVD C7+ Sun'!#REF!</definedName>
    <definedName name="Calendrier12mois" localSheetId="173">'DVD C7+ Thu'!#REF!</definedName>
    <definedName name="Calendrier12mois" localSheetId="171">'DVD C7+ Tue'!#REF!</definedName>
    <definedName name="Calendrier12mois" localSheetId="132">'DVD C7+ Ven'!#REF!</definedName>
    <definedName name="Calendrier12mois" localSheetId="172">'DVD C7+ Wed'!#REF!</definedName>
    <definedName name="Calendrier12mois" localSheetId="155">'DVD C9+ Dim'!#REF!</definedName>
    <definedName name="Calendrier12mois" localSheetId="195">'DVD C9+ Fri'!#REF!</definedName>
    <definedName name="Calendrier12mois" localSheetId="152">'DVD C9+ Jeu'!#REF!</definedName>
    <definedName name="Calendrier12mois" localSheetId="149">'DVD C9+ Lun'!#REF!</definedName>
    <definedName name="Calendrier12mois" localSheetId="150">'DVD C9+ Mar'!#REF!</definedName>
    <definedName name="Calendrier12mois" localSheetId="151">'DVD C9+ Mer'!#REF!</definedName>
    <definedName name="Calendrier12mois" localSheetId="191">'DVD C9+ Mon'!#REF!</definedName>
    <definedName name="Calendrier12mois" localSheetId="154">'DVD C9+ Sam'!#REF!</definedName>
    <definedName name="Calendrier12mois" localSheetId="196">'DVD C9+ Sat'!#REF!</definedName>
    <definedName name="Calendrier12mois" localSheetId="197">'DVD C9+ Sun'!#REF!</definedName>
    <definedName name="Calendrier12mois" localSheetId="194">'DVD C9+ Thu'!#REF!</definedName>
    <definedName name="Calendrier12mois" localSheetId="192">'DVD C9+ Tue'!#REF!</definedName>
    <definedName name="Calendrier12mois" localSheetId="153">'DVD C9+ Ven'!#REF!</definedName>
    <definedName name="Calendrier12mois" localSheetId="193">'DVD C9+ Wed'!#REF!</definedName>
    <definedName name="Calendrier12mois" localSheetId="50">'DVMP C1 1-21 Dim'!#REF!</definedName>
    <definedName name="Calendrier12mois" localSheetId="83">'DVMP C1 1-21 Fri'!#REF!</definedName>
    <definedName name="Calendrier12mois" localSheetId="47">'DVMP C1 1-21 Jeu'!#REF!</definedName>
    <definedName name="Calendrier12mois" localSheetId="44">'DVMP C1 1-21 Lun'!#REF!</definedName>
    <definedName name="Calendrier12mois" localSheetId="45">'DVMP C1 1-21 Mar'!#REF!</definedName>
    <definedName name="Calendrier12mois" localSheetId="46">'DVMP C1 1-21 Mer'!#REF!</definedName>
    <definedName name="Calendrier12mois" localSheetId="79">'DVMP C1 1-21 Mon'!#REF!</definedName>
    <definedName name="Calendrier12mois" localSheetId="49">'DVMP C1 1-21 Sam'!#REF!</definedName>
    <definedName name="Calendrier12mois" localSheetId="84">'DVMP C1 1-21 Sat'!#REF!</definedName>
    <definedName name="Calendrier12mois" localSheetId="85">'DVMP C1 1-21 Sun'!#REF!</definedName>
    <definedName name="Calendrier12mois" localSheetId="82">'DVMP C1 1-21 Thu'!#REF!</definedName>
    <definedName name="Calendrier12mois" localSheetId="80">'DVMP C1 1-21 Tue'!#REF!</definedName>
    <definedName name="Calendrier12mois" localSheetId="48">'DVMP C1 1-21 Ven'!#REF!</definedName>
    <definedName name="Calendrier12mois" localSheetId="81">'DVMP C1 1-21 Wed'!#REF!</definedName>
    <definedName name="Calendrier12mois" localSheetId="57">'DVMP C1 22-42 Dim'!#REF!</definedName>
    <definedName name="Calendrier12mois" localSheetId="97">'DVMP C1 22-42 Fri'!#REF!</definedName>
    <definedName name="Calendrier12mois" localSheetId="54">'DVMP C1 22-42 Jeu'!#REF!</definedName>
    <definedName name="Calendrier12mois" localSheetId="51">'DVMP C1 22-42 Lun'!#REF!</definedName>
    <definedName name="Calendrier12mois" localSheetId="52">'DVMP C1 22-42 Mar'!#REF!</definedName>
    <definedName name="Calendrier12mois" localSheetId="53">'DVMP C1 22-42 Mer'!#REF!</definedName>
    <definedName name="Calendrier12mois" localSheetId="93">'DVMP C1 22-42 Mon'!#REF!</definedName>
    <definedName name="Calendrier12mois" localSheetId="56">'DVMP C1 22-42 Sam'!#REF!</definedName>
    <definedName name="Calendrier12mois" localSheetId="98">'DVMP C1 22-42 Sat'!#REF!</definedName>
    <definedName name="Calendrier12mois" localSheetId="99">'DVMP C1 22-42 Sun'!#REF!</definedName>
    <definedName name="Calendrier12mois" localSheetId="96">'DVMP C1 22-42 Thu'!#REF!</definedName>
    <definedName name="Calendrier12mois" localSheetId="94">'DVMP C1 22-42 Tue'!#REF!</definedName>
    <definedName name="Calendrier12mois" localSheetId="55">'DVMP C1 22-42 Ven'!#REF!</definedName>
    <definedName name="Calendrier12mois" localSheetId="95">'DVMP C1 22-42 Wed'!#REF!</definedName>
    <definedName name="Calendrier12mois" localSheetId="78">'DVMP C10+ Dim'!#REF!</definedName>
    <definedName name="Calendrier12mois" localSheetId="111">'DVMP C10+ Fri'!#REF!</definedName>
    <definedName name="Calendrier12mois" localSheetId="75">'DVMP C10+ Jeu'!#REF!</definedName>
    <definedName name="Calendrier12mois" localSheetId="72">'DVMP C10+ Lun'!#REF!</definedName>
    <definedName name="Calendrier12mois" localSheetId="73">'DVMP C10+ Mar'!#REF!</definedName>
    <definedName name="Calendrier12mois" localSheetId="74">'DVMP C10+ Mer'!#REF!</definedName>
    <definedName name="Calendrier12mois" localSheetId="107">'DVMP C10+ Mon'!#REF!</definedName>
    <definedName name="Calendrier12mois" localSheetId="77">'DVMP C10+ Sam'!#REF!</definedName>
    <definedName name="Calendrier12mois" localSheetId="112">'DVMP C10+ Sat'!#REF!</definedName>
    <definedName name="Calendrier12mois" localSheetId="113">'DVMP C10+ Sun'!#REF!</definedName>
    <definedName name="Calendrier12mois" localSheetId="110">'DVMP C10+ Thu'!#REF!</definedName>
    <definedName name="Calendrier12mois" localSheetId="108">'DVMP C10+ Tue'!#REF!</definedName>
    <definedName name="Calendrier12mois" localSheetId="76">'DVMP C10+ Ven'!#REF!</definedName>
    <definedName name="Calendrier12mois" localSheetId="109">'DVMP C10+ Wed'!#REF!</definedName>
    <definedName name="Calendrier12mois" localSheetId="64">'DVMP C2 1-21 Dim'!#REF!</definedName>
    <definedName name="Calendrier12mois" localSheetId="90">'DVMP C2 1-21 Fri'!#REF!</definedName>
    <definedName name="Calendrier12mois" localSheetId="61">'DVMP C2 1-21 Jeu'!#REF!</definedName>
    <definedName name="Calendrier12mois" localSheetId="58">'DVMP C2 1-21 Lun'!#REF!</definedName>
    <definedName name="Calendrier12mois" localSheetId="59">'DVMP C2 1-21 Mar'!#REF!</definedName>
    <definedName name="Calendrier12mois" localSheetId="60">'DVMP C2 1-21 Mer'!#REF!</definedName>
    <definedName name="Calendrier12mois" localSheetId="86">'DVMP C2 1-21 Mon'!#REF!</definedName>
    <definedName name="Calendrier12mois" localSheetId="63">'DVMP C2 1-21 Sam'!#REF!</definedName>
    <definedName name="Calendrier12mois" localSheetId="91">'DVMP C2 1-21 Sat'!#REF!</definedName>
    <definedName name="Calendrier12mois" localSheetId="92">'DVMP C2 1-21 Sun'!#REF!</definedName>
    <definedName name="Calendrier12mois" localSheetId="89">'DVMP C2 1-21 Thu'!#REF!</definedName>
    <definedName name="Calendrier12mois" localSheetId="87">'DVMP C2 1-21 Tue'!#REF!</definedName>
    <definedName name="Calendrier12mois" localSheetId="62">'DVMP C2 1-21 Ven'!#REF!</definedName>
    <definedName name="Calendrier12mois" localSheetId="88">'DVMP C2 1-21 Wed'!#REF!</definedName>
    <definedName name="Calendrier12mois" localSheetId="71">'DVMP C2 22-42 Dim'!#REF!</definedName>
    <definedName name="Calendrier12mois" localSheetId="104">'DVMP C2 22-42 Fri'!#REF!</definedName>
    <definedName name="Calendrier12mois" localSheetId="68">'DVMP C2 22-42 Jeu'!#REF!</definedName>
    <definedName name="Calendrier12mois" localSheetId="65">'DVMP C2 22-42 Lun'!#REF!</definedName>
    <definedName name="Calendrier12mois" localSheetId="66">'DVMP C2 22-42 Mar'!#REF!</definedName>
    <definedName name="Calendrier12mois" localSheetId="67">'DVMP C2 22-42 Mer'!#REF!</definedName>
    <definedName name="Calendrier12mois" localSheetId="100">'DVMP C2 22-42 Mon'!#REF!</definedName>
    <definedName name="Calendrier12mois" localSheetId="70">'DVMP C2 22-42 Sam'!#REF!</definedName>
    <definedName name="Calendrier12mois" localSheetId="105">'DVMP C2 22-42 Sat'!#REF!</definedName>
    <definedName name="Calendrier12mois" localSheetId="106">'DVMP C2 22-42 Sun'!#REF!</definedName>
    <definedName name="Calendrier12mois" localSheetId="103">'DVMP C2 22-42 Thu'!#REF!</definedName>
    <definedName name="Calendrier12mois" localSheetId="101">'DVMP C2 22-42 Tue'!#REF!</definedName>
    <definedName name="Calendrier12mois" localSheetId="69">'DVMP C2 22-42 Ven'!#REF!</definedName>
    <definedName name="Calendrier12mois" localSheetId="102">'DVMP C2 22-42 Wed'!#REF!</definedName>
    <definedName name="Calendrier12mois">#REF!</definedName>
    <definedName name="Calendrier1an" localSheetId="0">#REF!</definedName>
    <definedName name="Calendrier1an" localSheetId="8">'DRD 1-2 Dim'!#REF!</definedName>
    <definedName name="Calendrier1an" localSheetId="27">'DRD 1-2 Fri'!#REF!</definedName>
    <definedName name="Calendrier1an" localSheetId="5">'DRD 1-2 Jeu'!#REF!</definedName>
    <definedName name="Calendrier1an" localSheetId="2">'DRD 1-2 Lun'!#REF!</definedName>
    <definedName name="Calendrier1an" localSheetId="3">'DRD 1-2 Mar'!#REF!</definedName>
    <definedName name="Calendrier1an" localSheetId="4">'DRD 1-2 Mer'!#REF!</definedName>
    <definedName name="Calendrier1an" localSheetId="23">'DRD 1-2 Mon'!#REF!</definedName>
    <definedName name="Calendrier1an" localSheetId="7">'DRD 1-2 Sam'!#REF!</definedName>
    <definedName name="Calendrier1an" localSheetId="28">'DRD 1-2 Sat'!#REF!</definedName>
    <definedName name="Calendrier1an" localSheetId="29">'DRD 1-2 Sun'!#REF!</definedName>
    <definedName name="Calendrier1an" localSheetId="26">'DRD 1-2 Thu'!#REF!</definedName>
    <definedName name="Calendrier1an" localSheetId="24">'DRD 1-2 Tue'!#REF!</definedName>
    <definedName name="Calendrier1an" localSheetId="6">'DRD 1-2 Ven'!#REF!</definedName>
    <definedName name="Calendrier1an" localSheetId="25">'DRD 1-2 Wed'!#REF!</definedName>
    <definedName name="Calendrier1an" localSheetId="15">'DRD 3-6 Dim'!#REF!</definedName>
    <definedName name="Calendrier1an" localSheetId="34">'DRD 3-6 Fri'!#REF!</definedName>
    <definedName name="Calendrier1an" localSheetId="12">'DRD 3-6 Jeu'!#REF!</definedName>
    <definedName name="Calendrier1an" localSheetId="9">'DRD 3-6 Lun'!#REF!</definedName>
    <definedName name="Calendrier1an" localSheetId="10">'DRD 3-6 Mar'!#REF!</definedName>
    <definedName name="Calendrier1an" localSheetId="11">'DRD 3-6 Mer'!#REF!</definedName>
    <definedName name="Calendrier1an" localSheetId="30">'DRD 3-6 Mon'!#REF!</definedName>
    <definedName name="Calendrier1an" localSheetId="14">'DRD 3-6 Sam'!#REF!</definedName>
    <definedName name="Calendrier1an" localSheetId="35">'DRD 3-6 Sat'!#REF!</definedName>
    <definedName name="Calendrier1an" localSheetId="36">'DRD 3-6 Sun'!#REF!</definedName>
    <definedName name="Calendrier1an" localSheetId="33">'DRD 3-6 Thu'!#REF!</definedName>
    <definedName name="Calendrier1an" localSheetId="31">'DRD 3-6 Tue'!#REF!</definedName>
    <definedName name="Calendrier1an" localSheetId="13">'DRD 3-6 Ven'!#REF!</definedName>
    <definedName name="Calendrier1an" localSheetId="32">'DRD 3-6 Wed'!#REF!</definedName>
    <definedName name="Calendrier1an" localSheetId="22">'DRD 7+ Dim'!#REF!</definedName>
    <definedName name="Calendrier1an" localSheetId="41">'DRD 7+ Fri'!#REF!</definedName>
    <definedName name="Calendrier1an" localSheetId="19">'DRD 7+ Jeu'!#REF!</definedName>
    <definedName name="Calendrier1an" localSheetId="16">'DRD 7+ Lun'!#REF!</definedName>
    <definedName name="Calendrier1an" localSheetId="17">'DRD 7+ Mar'!#REF!</definedName>
    <definedName name="Calendrier1an" localSheetId="18">'DRD 7+ Mer'!#REF!</definedName>
    <definedName name="Calendrier1an" localSheetId="37">'DRD 7+ Mon'!#REF!</definedName>
    <definedName name="Calendrier1an" localSheetId="21">'DRD 7+ Sam'!#REF!</definedName>
    <definedName name="Calendrier1an" localSheetId="42">'DRD 7+ Sat'!#REF!</definedName>
    <definedName name="Calendrier1an" localSheetId="43">'DRD 7+ Sun'!#REF!</definedName>
    <definedName name="Calendrier1an" localSheetId="40">'DRD 7+ Thu'!#REF!</definedName>
    <definedName name="Calendrier1an" localSheetId="38">'DRD 7+ Tue'!#REF!</definedName>
    <definedName name="Calendrier1an" localSheetId="20">'DRD 7+ Ven'!#REF!</definedName>
    <definedName name="Calendrier1an" localSheetId="39">'DRD 7+ Wed'!#REF!</definedName>
    <definedName name="Calendrier1an" localSheetId="120">'DVD C1-2 Dim'!#REF!</definedName>
    <definedName name="Calendrier1an" localSheetId="160">'DVD C1-2 Fri'!#REF!</definedName>
    <definedName name="Calendrier1an" localSheetId="117">'DVD C1-2 Jeu'!#REF!</definedName>
    <definedName name="Calendrier1an" localSheetId="114">'DVD C1-2 Lun'!#REF!</definedName>
    <definedName name="Calendrier1an" localSheetId="115">'DVD C1-2 Mar'!#REF!</definedName>
    <definedName name="Calendrier1an" localSheetId="116">'DVD C1-2 Mer'!#REF!</definedName>
    <definedName name="Calendrier1an" localSheetId="156">'DVD C1-2 Mon'!#REF!</definedName>
    <definedName name="Calendrier1an" localSheetId="119">'DVD C1-2 Sam'!#REF!</definedName>
    <definedName name="Calendrier1an" localSheetId="161">'DVD C1-2 Sat'!#REF!</definedName>
    <definedName name="Calendrier1an" localSheetId="162">'DVD C1-2 Sun'!#REF!</definedName>
    <definedName name="Calendrier1an" localSheetId="159">'DVD C1-2 Thu'!#REF!</definedName>
    <definedName name="Calendrier1an" localSheetId="157">'DVD C1-2 Tue'!#REF!</definedName>
    <definedName name="Calendrier1an" localSheetId="118">'DVD C1-2 Ven'!#REF!</definedName>
    <definedName name="Calendrier1an" localSheetId="158">'DVD C1-2 Wed'!#REF!</definedName>
    <definedName name="Calendrier1an" localSheetId="141">'DVD C1-3 Dim'!#REF!</definedName>
    <definedName name="Calendrier1an" localSheetId="181">'DVD C1-3 Fri'!#REF!</definedName>
    <definedName name="Calendrier1an" localSheetId="138">'DVD C1-3 Jeu'!#REF!</definedName>
    <definedName name="Calendrier1an" localSheetId="135">'DVD C1-3 Lun'!#REF!</definedName>
    <definedName name="Calendrier1an" localSheetId="136">'DVD C1-3 Mar'!#REF!</definedName>
    <definedName name="Calendrier1an" localSheetId="137">'DVD C1-3 Mer'!#REF!</definedName>
    <definedName name="Calendrier1an" localSheetId="177">'DVD C1-3 Mon'!#REF!</definedName>
    <definedName name="Calendrier1an" localSheetId="140">'DVD C1-3 Sam'!#REF!</definedName>
    <definedName name="Calendrier1an" localSheetId="182">'DVD C1-3 Sat'!#REF!</definedName>
    <definedName name="Calendrier1an" localSheetId="183">'DVD C1-3 Sun'!#REF!</definedName>
    <definedName name="Calendrier1an" localSheetId="180">'DVD C1-3 Thu'!#REF!</definedName>
    <definedName name="Calendrier1an" localSheetId="178">'DVD C1-3 Tue'!#REF!</definedName>
    <definedName name="Calendrier1an" localSheetId="139">'DVD C1-3 Ven'!#REF!</definedName>
    <definedName name="Calendrier1an" localSheetId="179">'DVD C1-3 Wed'!#REF!</definedName>
    <definedName name="Calendrier1an" localSheetId="127">'DVD C3-6 Dim'!#REF!</definedName>
    <definedName name="Calendrier1an" localSheetId="167">'DVD C3-6 Fri'!#REF!</definedName>
    <definedName name="Calendrier1an" localSheetId="124">'DVD C3-6 Jeu'!#REF!</definedName>
    <definedName name="Calendrier1an" localSheetId="121">'DVD C3-6 Lun'!#REF!</definedName>
    <definedName name="Calendrier1an" localSheetId="122">'DVD C3-6 Mar'!#REF!</definedName>
    <definedName name="Calendrier1an" localSheetId="123">'DVD C3-6 Mer'!#REF!</definedName>
    <definedName name="Calendrier1an" localSheetId="163">'DVD C3-6 Mon'!#REF!</definedName>
    <definedName name="Calendrier1an" localSheetId="126">'DVD C3-6 Sam'!#REF!</definedName>
    <definedName name="Calendrier1an" localSheetId="168">'DVD C3-6 Sat'!#REF!</definedName>
    <definedName name="Calendrier1an" localSheetId="169">'DVD C3-6 Sun'!#REF!</definedName>
    <definedName name="Calendrier1an" localSheetId="166">'DVD C3-6 Thu'!#REF!</definedName>
    <definedName name="Calendrier1an" localSheetId="164">'DVD C3-6 Tue'!#REF!</definedName>
    <definedName name="Calendrier1an" localSheetId="125">'DVD C3-6 Ven'!#REF!</definedName>
    <definedName name="Calendrier1an" localSheetId="165">'DVD C3-6 Wed'!#REF!</definedName>
    <definedName name="Calendrier1an" localSheetId="148">'DVD C4-8 Dim'!#REF!</definedName>
    <definedName name="Calendrier1an" localSheetId="188">'DVD C4-8 Fri'!#REF!</definedName>
    <definedName name="Calendrier1an" localSheetId="145">'DVD C4-8 Jeu'!#REF!</definedName>
    <definedName name="Calendrier1an" localSheetId="142">'DVD C4-8 Lun'!#REF!</definedName>
    <definedName name="Calendrier1an" localSheetId="143">'DVD C4-8 Mar'!#REF!</definedName>
    <definedName name="Calendrier1an" localSheetId="144">'DVD C4-8 Mer'!#REF!</definedName>
    <definedName name="Calendrier1an" localSheetId="184">'DVD C4-8 Mon'!#REF!</definedName>
    <definedName name="Calendrier1an" localSheetId="147">'DVD C4-8 Sam'!#REF!</definedName>
    <definedName name="Calendrier1an" localSheetId="189">'DVD C4-8 Sat'!#REF!</definedName>
    <definedName name="Calendrier1an" localSheetId="190">'DVD C4-8 Sun'!#REF!</definedName>
    <definedName name="Calendrier1an" localSheetId="187">'DVD C4-8 Thu'!#REF!</definedName>
    <definedName name="Calendrier1an" localSheetId="185">'DVD C4-8 Tue'!#REF!</definedName>
    <definedName name="Calendrier1an" localSheetId="146">'DVD C4-8 Ven'!#REF!</definedName>
    <definedName name="Calendrier1an" localSheetId="186">'DVD C4-8 Wed'!#REF!</definedName>
    <definedName name="Calendrier1an" localSheetId="134">'DVD C7+ Dim'!#REF!</definedName>
    <definedName name="Calendrier1an" localSheetId="174">'DVD C7+ Fri'!#REF!</definedName>
    <definedName name="Calendrier1an" localSheetId="131">'DVD C7+ Jeu'!#REF!</definedName>
    <definedName name="Calendrier1an" localSheetId="128">'DVD C7+ Lun'!#REF!</definedName>
    <definedName name="Calendrier1an" localSheetId="129">'DVD C7+ Mar'!#REF!</definedName>
    <definedName name="Calendrier1an" localSheetId="130">'DVD C7+ Mer'!#REF!</definedName>
    <definedName name="Calendrier1an" localSheetId="170">'DVD C7+ Mon'!#REF!</definedName>
    <definedName name="Calendrier1an" localSheetId="133">'DVD C7+ Sam'!#REF!</definedName>
    <definedName name="Calendrier1an" localSheetId="175">'DVD C7+ Sat'!#REF!</definedName>
    <definedName name="Calendrier1an" localSheetId="176">'DVD C7+ Sun'!#REF!</definedName>
    <definedName name="Calendrier1an" localSheetId="173">'DVD C7+ Thu'!#REF!</definedName>
    <definedName name="Calendrier1an" localSheetId="171">'DVD C7+ Tue'!#REF!</definedName>
    <definedName name="Calendrier1an" localSheetId="132">'DVD C7+ Ven'!#REF!</definedName>
    <definedName name="Calendrier1an" localSheetId="172">'DVD C7+ Wed'!#REF!</definedName>
    <definedName name="Calendrier1an" localSheetId="155">'DVD C9+ Dim'!#REF!</definedName>
    <definedName name="Calendrier1an" localSheetId="195">'DVD C9+ Fri'!#REF!</definedName>
    <definedName name="Calendrier1an" localSheetId="152">'DVD C9+ Jeu'!#REF!</definedName>
    <definedName name="Calendrier1an" localSheetId="149">'DVD C9+ Lun'!#REF!</definedName>
    <definedName name="Calendrier1an" localSheetId="150">'DVD C9+ Mar'!#REF!</definedName>
    <definedName name="Calendrier1an" localSheetId="151">'DVD C9+ Mer'!#REF!</definedName>
    <definedName name="Calendrier1an" localSheetId="191">'DVD C9+ Mon'!#REF!</definedName>
    <definedName name="Calendrier1an" localSheetId="154">'DVD C9+ Sam'!#REF!</definedName>
    <definedName name="Calendrier1an" localSheetId="196">'DVD C9+ Sat'!#REF!</definedName>
    <definedName name="Calendrier1an" localSheetId="197">'DVD C9+ Sun'!#REF!</definedName>
    <definedName name="Calendrier1an" localSheetId="194">'DVD C9+ Thu'!#REF!</definedName>
    <definedName name="Calendrier1an" localSheetId="192">'DVD C9+ Tue'!#REF!</definedName>
    <definedName name="Calendrier1an" localSheetId="153">'DVD C9+ Ven'!#REF!</definedName>
    <definedName name="Calendrier1an" localSheetId="193">'DVD C9+ Wed'!#REF!</definedName>
    <definedName name="Calendrier1an" localSheetId="50">'DVMP C1 1-21 Dim'!#REF!</definedName>
    <definedName name="Calendrier1an" localSheetId="83">'DVMP C1 1-21 Fri'!#REF!</definedName>
    <definedName name="Calendrier1an" localSheetId="47">'DVMP C1 1-21 Jeu'!#REF!</definedName>
    <definedName name="Calendrier1an" localSheetId="44">'DVMP C1 1-21 Lun'!#REF!</definedName>
    <definedName name="Calendrier1an" localSheetId="45">'DVMP C1 1-21 Mar'!#REF!</definedName>
    <definedName name="Calendrier1an" localSheetId="46">'DVMP C1 1-21 Mer'!#REF!</definedName>
    <definedName name="Calendrier1an" localSheetId="79">'DVMP C1 1-21 Mon'!#REF!</definedName>
    <definedName name="Calendrier1an" localSheetId="49">'DVMP C1 1-21 Sam'!#REF!</definedName>
    <definedName name="Calendrier1an" localSheetId="84">'DVMP C1 1-21 Sat'!#REF!</definedName>
    <definedName name="Calendrier1an" localSheetId="85">'DVMP C1 1-21 Sun'!#REF!</definedName>
    <definedName name="Calendrier1an" localSheetId="82">'DVMP C1 1-21 Thu'!#REF!</definedName>
    <definedName name="Calendrier1an" localSheetId="80">'DVMP C1 1-21 Tue'!#REF!</definedName>
    <definedName name="Calendrier1an" localSheetId="48">'DVMP C1 1-21 Ven'!#REF!</definedName>
    <definedName name="Calendrier1an" localSheetId="81">'DVMP C1 1-21 Wed'!#REF!</definedName>
    <definedName name="Calendrier1an" localSheetId="57">'DVMP C1 22-42 Dim'!#REF!</definedName>
    <definedName name="Calendrier1an" localSheetId="97">'DVMP C1 22-42 Fri'!#REF!</definedName>
    <definedName name="Calendrier1an" localSheetId="54">'DVMP C1 22-42 Jeu'!#REF!</definedName>
    <definedName name="Calendrier1an" localSheetId="51">'DVMP C1 22-42 Lun'!#REF!</definedName>
    <definedName name="Calendrier1an" localSheetId="52">'DVMP C1 22-42 Mar'!#REF!</definedName>
    <definedName name="Calendrier1an" localSheetId="53">'DVMP C1 22-42 Mer'!#REF!</definedName>
    <definedName name="Calendrier1an" localSheetId="93">'DVMP C1 22-42 Mon'!#REF!</definedName>
    <definedName name="Calendrier1an" localSheetId="56">'DVMP C1 22-42 Sam'!#REF!</definedName>
    <definedName name="Calendrier1an" localSheetId="98">'DVMP C1 22-42 Sat'!#REF!</definedName>
    <definedName name="Calendrier1an" localSheetId="99">'DVMP C1 22-42 Sun'!#REF!</definedName>
    <definedName name="Calendrier1an" localSheetId="96">'DVMP C1 22-42 Thu'!#REF!</definedName>
    <definedName name="Calendrier1an" localSheetId="94">'DVMP C1 22-42 Tue'!#REF!</definedName>
    <definedName name="Calendrier1an" localSheetId="55">'DVMP C1 22-42 Ven'!#REF!</definedName>
    <definedName name="Calendrier1an" localSheetId="95">'DVMP C1 22-42 Wed'!#REF!</definedName>
    <definedName name="Calendrier1an" localSheetId="78">'DVMP C10+ Dim'!#REF!</definedName>
    <definedName name="Calendrier1an" localSheetId="111">'DVMP C10+ Fri'!#REF!</definedName>
    <definedName name="Calendrier1an" localSheetId="75">'DVMP C10+ Jeu'!#REF!</definedName>
    <definedName name="Calendrier1an" localSheetId="72">'DVMP C10+ Lun'!#REF!</definedName>
    <definedName name="Calendrier1an" localSheetId="73">'DVMP C10+ Mar'!#REF!</definedName>
    <definedName name="Calendrier1an" localSheetId="74">'DVMP C10+ Mer'!#REF!</definedName>
    <definedName name="Calendrier1an" localSheetId="107">'DVMP C10+ Mon'!#REF!</definedName>
    <definedName name="Calendrier1an" localSheetId="77">'DVMP C10+ Sam'!#REF!</definedName>
    <definedName name="Calendrier1an" localSheetId="112">'DVMP C10+ Sat'!#REF!</definedName>
    <definedName name="Calendrier1an" localSheetId="113">'DVMP C10+ Sun'!#REF!</definedName>
    <definedName name="Calendrier1an" localSheetId="110">'DVMP C10+ Thu'!#REF!</definedName>
    <definedName name="Calendrier1an" localSheetId="108">'DVMP C10+ Tue'!#REF!</definedName>
    <definedName name="Calendrier1an" localSheetId="76">'DVMP C10+ Ven'!#REF!</definedName>
    <definedName name="Calendrier1an" localSheetId="109">'DVMP C10+ Wed'!#REF!</definedName>
    <definedName name="Calendrier1an" localSheetId="64">'DVMP C2 1-21 Dim'!#REF!</definedName>
    <definedName name="Calendrier1an" localSheetId="90">'DVMP C2 1-21 Fri'!#REF!</definedName>
    <definedName name="Calendrier1an" localSheetId="61">'DVMP C2 1-21 Jeu'!#REF!</definedName>
    <definedName name="Calendrier1an" localSheetId="58">'DVMP C2 1-21 Lun'!#REF!</definedName>
    <definedName name="Calendrier1an" localSheetId="59">'DVMP C2 1-21 Mar'!#REF!</definedName>
    <definedName name="Calendrier1an" localSheetId="60">'DVMP C2 1-21 Mer'!#REF!</definedName>
    <definedName name="Calendrier1an" localSheetId="86">'DVMP C2 1-21 Mon'!#REF!</definedName>
    <definedName name="Calendrier1an" localSheetId="63">'DVMP C2 1-21 Sam'!#REF!</definedName>
    <definedName name="Calendrier1an" localSheetId="91">'DVMP C2 1-21 Sat'!#REF!</definedName>
    <definedName name="Calendrier1an" localSheetId="92">'DVMP C2 1-21 Sun'!#REF!</definedName>
    <definedName name="Calendrier1an" localSheetId="89">'DVMP C2 1-21 Thu'!#REF!</definedName>
    <definedName name="Calendrier1an" localSheetId="87">'DVMP C2 1-21 Tue'!#REF!</definedName>
    <definedName name="Calendrier1an" localSheetId="62">'DVMP C2 1-21 Ven'!#REF!</definedName>
    <definedName name="Calendrier1an" localSheetId="88">'DVMP C2 1-21 Wed'!#REF!</definedName>
    <definedName name="Calendrier1an" localSheetId="71">'DVMP C2 22-42 Dim'!#REF!</definedName>
    <definedName name="Calendrier1an" localSheetId="104">'DVMP C2 22-42 Fri'!#REF!</definedName>
    <definedName name="Calendrier1an" localSheetId="68">'DVMP C2 22-42 Jeu'!#REF!</definedName>
    <definedName name="Calendrier1an" localSheetId="65">'DVMP C2 22-42 Lun'!#REF!</definedName>
    <definedName name="Calendrier1an" localSheetId="66">'DVMP C2 22-42 Mar'!#REF!</definedName>
    <definedName name="Calendrier1an" localSheetId="67">'DVMP C2 22-42 Mer'!#REF!</definedName>
    <definedName name="Calendrier1an" localSheetId="100">'DVMP C2 22-42 Mon'!#REF!</definedName>
    <definedName name="Calendrier1an" localSheetId="70">'DVMP C2 22-42 Sam'!#REF!</definedName>
    <definedName name="Calendrier1an" localSheetId="105">'DVMP C2 22-42 Sat'!#REF!</definedName>
    <definedName name="Calendrier1an" localSheetId="106">'DVMP C2 22-42 Sun'!#REF!</definedName>
    <definedName name="Calendrier1an" localSheetId="103">'DVMP C2 22-42 Thu'!#REF!</definedName>
    <definedName name="Calendrier1an" localSheetId="101">'DVMP C2 22-42 Tue'!#REF!</definedName>
    <definedName name="Calendrier1an" localSheetId="69">'DVMP C2 22-42 Ven'!#REF!</definedName>
    <definedName name="Calendrier1an" localSheetId="102">'DVMP C2 22-42 Wed'!#REF!</definedName>
    <definedName name="Calendrier1an">#REF!</definedName>
    <definedName name="Calendrier1mois" localSheetId="0">#REF!</definedName>
    <definedName name="Calendrier1mois" localSheetId="8">'DRD 1-2 Dim'!$C$6</definedName>
    <definedName name="Calendrier1mois" localSheetId="27">'DRD 1-2 Fri'!$C$6</definedName>
    <definedName name="Calendrier1mois" localSheetId="5">'DRD 1-2 Jeu'!$C$6</definedName>
    <definedName name="Calendrier1mois" localSheetId="2">'DRD 1-2 Lun'!$C$6</definedName>
    <definedName name="Calendrier1mois" localSheetId="3">'DRD 1-2 Mar'!$C$6</definedName>
    <definedName name="Calendrier1mois" localSheetId="4">'DRD 1-2 Mer'!$C$6</definedName>
    <definedName name="Calendrier1mois" localSheetId="23">'DRD 1-2 Mon'!$C$6</definedName>
    <definedName name="Calendrier1mois" localSheetId="7">'DRD 1-2 Sam'!$C$6</definedName>
    <definedName name="Calendrier1mois" localSheetId="28">'DRD 1-2 Sat'!$C$6</definedName>
    <definedName name="Calendrier1mois" localSheetId="29">'DRD 1-2 Sun'!$C$6</definedName>
    <definedName name="Calendrier1mois" localSheetId="26">'DRD 1-2 Thu'!$C$6</definedName>
    <definedName name="Calendrier1mois" localSheetId="24">'DRD 1-2 Tue'!$C$6</definedName>
    <definedName name="Calendrier1mois" localSheetId="6">'DRD 1-2 Ven'!$C$6</definedName>
    <definedName name="Calendrier1mois" localSheetId="25">'DRD 1-2 Wed'!$C$6</definedName>
    <definedName name="Calendrier1mois" localSheetId="15">'DRD 3-6 Dim'!$C$6</definedName>
    <definedName name="Calendrier1mois" localSheetId="34">'DRD 3-6 Fri'!$C$6</definedName>
    <definedName name="Calendrier1mois" localSheetId="12">'DRD 3-6 Jeu'!$C$6</definedName>
    <definedName name="Calendrier1mois" localSheetId="9">'DRD 3-6 Lun'!$C$6</definedName>
    <definedName name="Calendrier1mois" localSheetId="10">'DRD 3-6 Mar'!$C$6</definedName>
    <definedName name="Calendrier1mois" localSheetId="11">'DRD 3-6 Mer'!$C$6</definedName>
    <definedName name="Calendrier1mois" localSheetId="30">'DRD 3-6 Mon'!$C$6</definedName>
    <definedName name="Calendrier1mois" localSheetId="14">'DRD 3-6 Sam'!$C$6</definedName>
    <definedName name="Calendrier1mois" localSheetId="35">'DRD 3-6 Sat'!$C$6</definedName>
    <definedName name="Calendrier1mois" localSheetId="36">'DRD 3-6 Sun'!$C$6</definedName>
    <definedName name="Calendrier1mois" localSheetId="33">'DRD 3-6 Thu'!$C$6</definedName>
    <definedName name="Calendrier1mois" localSheetId="31">'DRD 3-6 Tue'!$C$6</definedName>
    <definedName name="Calendrier1mois" localSheetId="13">'DRD 3-6 Ven'!$C$6</definedName>
    <definedName name="Calendrier1mois" localSheetId="32">'DRD 3-6 Wed'!$C$6</definedName>
    <definedName name="Calendrier1mois" localSheetId="22">'DRD 7+ Dim'!$C$6</definedName>
    <definedName name="Calendrier1mois" localSheetId="41">'DRD 7+ Fri'!$C$6</definedName>
    <definedName name="Calendrier1mois" localSheetId="19">'DRD 7+ Jeu'!$C$6</definedName>
    <definedName name="Calendrier1mois" localSheetId="16">'DRD 7+ Lun'!$C$6</definedName>
    <definedName name="Calendrier1mois" localSheetId="17">'DRD 7+ Mar'!$C$6</definedName>
    <definedName name="Calendrier1mois" localSheetId="18">'DRD 7+ Mer'!$C$6</definedName>
    <definedName name="Calendrier1mois" localSheetId="37">'DRD 7+ Mon'!$C$6</definedName>
    <definedName name="Calendrier1mois" localSheetId="21">'DRD 7+ Sam'!$C$6</definedName>
    <definedName name="Calendrier1mois" localSheetId="42">'DRD 7+ Sat'!$C$6</definedName>
    <definedName name="Calendrier1mois" localSheetId="43">'DRD 7+ Sun'!$C$6</definedName>
    <definedName name="Calendrier1mois" localSheetId="40">'DRD 7+ Thu'!$C$6</definedName>
    <definedName name="Calendrier1mois" localSheetId="38">'DRD 7+ Tue'!$C$6</definedName>
    <definedName name="Calendrier1mois" localSheetId="20">'DRD 7+ Ven'!$C$6</definedName>
    <definedName name="Calendrier1mois" localSheetId="39">'DRD 7+ Wed'!$C$6</definedName>
    <definedName name="Calendrier1mois" localSheetId="120">'DVD C1-2 Dim'!$C$6</definedName>
    <definedName name="Calendrier1mois" localSheetId="160">'DVD C1-2 Fri'!$C$6</definedName>
    <definedName name="Calendrier1mois" localSheetId="117">'DVD C1-2 Jeu'!$C$6</definedName>
    <definedName name="Calendrier1mois" localSheetId="114">'DVD C1-2 Lun'!$C$6</definedName>
    <definedName name="Calendrier1mois" localSheetId="115">'DVD C1-2 Mar'!$C$6</definedName>
    <definedName name="Calendrier1mois" localSheetId="116">'DVD C1-2 Mer'!$C$6</definedName>
    <definedName name="Calendrier1mois" localSheetId="156">'DVD C1-2 Mon'!$C$6</definedName>
    <definedName name="Calendrier1mois" localSheetId="119">'DVD C1-2 Sam'!$C$6</definedName>
    <definedName name="Calendrier1mois" localSheetId="161">'DVD C1-2 Sat'!$C$6</definedName>
    <definedName name="Calendrier1mois" localSheetId="162">'DVD C1-2 Sun'!$C$6</definedName>
    <definedName name="Calendrier1mois" localSheetId="159">'DVD C1-2 Thu'!$C$6</definedName>
    <definedName name="Calendrier1mois" localSheetId="157">'DVD C1-2 Tue'!$C$6</definedName>
    <definedName name="Calendrier1mois" localSheetId="118">'DVD C1-2 Ven'!$C$6</definedName>
    <definedName name="Calendrier1mois" localSheetId="158">'DVD C1-2 Wed'!$C$6</definedName>
    <definedName name="Calendrier1mois" localSheetId="141">'DVD C1-3 Dim'!$C$6</definedName>
    <definedName name="Calendrier1mois" localSheetId="181">'DVD C1-3 Fri'!$C$6</definedName>
    <definedName name="Calendrier1mois" localSheetId="138">'DVD C1-3 Jeu'!$C$6</definedName>
    <definedName name="Calendrier1mois" localSheetId="135">'DVD C1-3 Lun'!$C$6</definedName>
    <definedName name="Calendrier1mois" localSheetId="136">'DVD C1-3 Mar'!$C$6</definedName>
    <definedName name="Calendrier1mois" localSheetId="137">'DVD C1-3 Mer'!$C$6</definedName>
    <definedName name="Calendrier1mois" localSheetId="177">'DVD C1-3 Mon'!$C$6</definedName>
    <definedName name="Calendrier1mois" localSheetId="140">'DVD C1-3 Sam'!$C$6</definedName>
    <definedName name="Calendrier1mois" localSheetId="182">'DVD C1-3 Sat'!$C$6</definedName>
    <definedName name="Calendrier1mois" localSheetId="183">'DVD C1-3 Sun'!$C$6</definedName>
    <definedName name="Calendrier1mois" localSheetId="180">'DVD C1-3 Thu'!$C$6</definedName>
    <definedName name="Calendrier1mois" localSheetId="178">'DVD C1-3 Tue'!$C$6</definedName>
    <definedName name="Calendrier1mois" localSheetId="139">'DVD C1-3 Ven'!$C$6</definedName>
    <definedName name="Calendrier1mois" localSheetId="179">'DVD C1-3 Wed'!$C$6</definedName>
    <definedName name="Calendrier1mois" localSheetId="127">'DVD C3-6 Dim'!$C$6</definedName>
    <definedName name="Calendrier1mois" localSheetId="167">'DVD C3-6 Fri'!$C$6</definedName>
    <definedName name="Calendrier1mois" localSheetId="124">'DVD C3-6 Jeu'!$C$6</definedName>
    <definedName name="Calendrier1mois" localSheetId="121">'DVD C3-6 Lun'!$C$6</definedName>
    <definedName name="Calendrier1mois" localSheetId="122">'DVD C3-6 Mar'!$C$6</definedName>
    <definedName name="Calendrier1mois" localSheetId="123">'DVD C3-6 Mer'!$C$6</definedName>
    <definedName name="Calendrier1mois" localSheetId="163">'DVD C3-6 Mon'!$C$6</definedName>
    <definedName name="Calendrier1mois" localSheetId="126">'DVD C3-6 Sam'!$C$6</definedName>
    <definedName name="Calendrier1mois" localSheetId="168">'DVD C3-6 Sat'!$C$6</definedName>
    <definedName name="Calendrier1mois" localSheetId="169">'DVD C3-6 Sun'!$C$6</definedName>
    <definedName name="Calendrier1mois" localSheetId="166">'DVD C3-6 Thu'!$C$6</definedName>
    <definedName name="Calendrier1mois" localSheetId="164">'DVD C3-6 Tue'!$C$6</definedName>
    <definedName name="Calendrier1mois" localSheetId="125">'DVD C3-6 Ven'!$C$6</definedName>
    <definedName name="Calendrier1mois" localSheetId="165">'DVD C3-6 Wed'!$C$6</definedName>
    <definedName name="Calendrier1mois" localSheetId="148">'DVD C4-8 Dim'!$C$6</definedName>
    <definedName name="Calendrier1mois" localSheetId="188">'DVD C4-8 Fri'!$C$6</definedName>
    <definedName name="Calendrier1mois" localSheetId="145">'DVD C4-8 Jeu'!$C$6</definedName>
    <definedName name="Calendrier1mois" localSheetId="142">'DVD C4-8 Lun'!$C$6</definedName>
    <definedName name="Calendrier1mois" localSheetId="143">'DVD C4-8 Mar'!$C$6</definedName>
    <definedName name="Calendrier1mois" localSheetId="144">'DVD C4-8 Mer'!$C$6</definedName>
    <definedName name="Calendrier1mois" localSheetId="184">'DVD C4-8 Mon'!$C$6</definedName>
    <definedName name="Calendrier1mois" localSheetId="147">'DVD C4-8 Sam'!$C$6</definedName>
    <definedName name="Calendrier1mois" localSheetId="189">'DVD C4-8 Sat'!$C$6</definedName>
    <definedName name="Calendrier1mois" localSheetId="190">'DVD C4-8 Sun'!$C$6</definedName>
    <definedName name="Calendrier1mois" localSheetId="187">'DVD C4-8 Thu'!$C$6</definedName>
    <definedName name="Calendrier1mois" localSheetId="185">'DVD C4-8 Tue'!$C$6</definedName>
    <definedName name="Calendrier1mois" localSheetId="146">'DVD C4-8 Ven'!$C$6</definedName>
    <definedName name="Calendrier1mois" localSheetId="186">'DVD C4-8 Wed'!$C$6</definedName>
    <definedName name="Calendrier1mois" localSheetId="134">'DVD C7+ Dim'!$C$6</definedName>
    <definedName name="Calendrier1mois" localSheetId="174">'DVD C7+ Fri'!$C$6</definedName>
    <definedName name="Calendrier1mois" localSheetId="131">'DVD C7+ Jeu'!$C$6</definedName>
    <definedName name="Calendrier1mois" localSheetId="128">'DVD C7+ Lun'!$C$6</definedName>
    <definedName name="Calendrier1mois" localSheetId="129">'DVD C7+ Mar'!$C$6</definedName>
    <definedName name="Calendrier1mois" localSheetId="130">'DVD C7+ Mer'!$C$6</definedName>
    <definedName name="Calendrier1mois" localSheetId="170">'DVD C7+ Mon'!$C$6</definedName>
    <definedName name="Calendrier1mois" localSheetId="133">'DVD C7+ Sam'!$C$6</definedName>
    <definedName name="Calendrier1mois" localSheetId="175">'DVD C7+ Sat'!$C$6</definedName>
    <definedName name="Calendrier1mois" localSheetId="176">'DVD C7+ Sun'!$C$6</definedName>
    <definedName name="Calendrier1mois" localSheetId="173">'DVD C7+ Thu'!$C$6</definedName>
    <definedName name="Calendrier1mois" localSheetId="171">'DVD C7+ Tue'!$C$6</definedName>
    <definedName name="Calendrier1mois" localSheetId="132">'DVD C7+ Ven'!$C$6</definedName>
    <definedName name="Calendrier1mois" localSheetId="172">'DVD C7+ Wed'!$C$6</definedName>
    <definedName name="Calendrier1mois" localSheetId="155">'DVD C9+ Dim'!$C$6</definedName>
    <definedName name="Calendrier1mois" localSheetId="195">'DVD C9+ Fri'!$C$6</definedName>
    <definedName name="Calendrier1mois" localSheetId="152">'DVD C9+ Jeu'!$C$6</definedName>
    <definedName name="Calendrier1mois" localSheetId="149">'DVD C9+ Lun'!$C$6</definedName>
    <definedName name="Calendrier1mois" localSheetId="150">'DVD C9+ Mar'!$C$6</definedName>
    <definedName name="Calendrier1mois" localSheetId="151">'DVD C9+ Mer'!$C$6</definedName>
    <definedName name="Calendrier1mois" localSheetId="191">'DVD C9+ Mon'!$C$6</definedName>
    <definedName name="Calendrier1mois" localSheetId="154">'DVD C9+ Sam'!$C$6</definedName>
    <definedName name="Calendrier1mois" localSheetId="196">'DVD C9+ Sat'!$C$6</definedName>
    <definedName name="Calendrier1mois" localSheetId="197">'DVD C9+ Sun'!$C$6</definedName>
    <definedName name="Calendrier1mois" localSheetId="194">'DVD C9+ Thu'!$C$6</definedName>
    <definedName name="Calendrier1mois" localSheetId="192">'DVD C9+ Tue'!$C$6</definedName>
    <definedName name="Calendrier1mois" localSheetId="153">'DVD C9+ Ven'!$C$6</definedName>
    <definedName name="Calendrier1mois" localSheetId="193">'DVD C9+ Wed'!$C$6</definedName>
    <definedName name="Calendrier1mois" localSheetId="50">'DVMP C1 1-21 Dim'!$C$6</definedName>
    <definedName name="Calendrier1mois" localSheetId="83">'DVMP C1 1-21 Fri'!$C$6</definedName>
    <definedName name="Calendrier1mois" localSheetId="47">'DVMP C1 1-21 Jeu'!$C$6</definedName>
    <definedName name="Calendrier1mois" localSheetId="44">'DVMP C1 1-21 Lun'!$C$6</definedName>
    <definedName name="Calendrier1mois" localSheetId="45">'DVMP C1 1-21 Mar'!$C$6</definedName>
    <definedName name="Calendrier1mois" localSheetId="46">'DVMP C1 1-21 Mer'!$C$6</definedName>
    <definedName name="Calendrier1mois" localSheetId="79">'DVMP C1 1-21 Mon'!$C$6</definedName>
    <definedName name="Calendrier1mois" localSheetId="49">'DVMP C1 1-21 Sam'!$C$6</definedName>
    <definedName name="Calendrier1mois" localSheetId="84">'DVMP C1 1-21 Sat'!$C$6</definedName>
    <definedName name="Calendrier1mois" localSheetId="85">'DVMP C1 1-21 Sun'!$C$6</definedName>
    <definedName name="Calendrier1mois" localSheetId="82">'DVMP C1 1-21 Thu'!$C$6</definedName>
    <definedName name="Calendrier1mois" localSheetId="80">'DVMP C1 1-21 Tue'!$C$6</definedName>
    <definedName name="Calendrier1mois" localSheetId="48">'DVMP C1 1-21 Ven'!$C$6</definedName>
    <definedName name="Calendrier1mois" localSheetId="81">'DVMP C1 1-21 Wed'!$C$6</definedName>
    <definedName name="Calendrier1mois" localSheetId="57">'DVMP C1 22-42 Dim'!$C$6</definedName>
    <definedName name="Calendrier1mois" localSheetId="97">'DVMP C1 22-42 Fri'!$C$6</definedName>
    <definedName name="Calendrier1mois" localSheetId="54">'DVMP C1 22-42 Jeu'!$C$6</definedName>
    <definedName name="Calendrier1mois" localSheetId="51">'DVMP C1 22-42 Lun'!$C$6</definedName>
    <definedName name="Calendrier1mois" localSheetId="52">'DVMP C1 22-42 Mar'!$C$6</definedName>
    <definedName name="Calendrier1mois" localSheetId="53">'DVMP C1 22-42 Mer'!$C$6</definedName>
    <definedName name="Calendrier1mois" localSheetId="93">'DVMP C1 22-42 Mon'!$C$6</definedName>
    <definedName name="Calendrier1mois" localSheetId="56">'DVMP C1 22-42 Sam'!$C$6</definedName>
    <definedName name="Calendrier1mois" localSheetId="98">'DVMP C1 22-42 Sat'!$C$6</definedName>
    <definedName name="Calendrier1mois" localSheetId="99">'DVMP C1 22-42 Sun'!$C$6</definedName>
    <definedName name="Calendrier1mois" localSheetId="96">'DVMP C1 22-42 Thu'!$C$6</definedName>
    <definedName name="Calendrier1mois" localSheetId="94">'DVMP C1 22-42 Tue'!$C$6</definedName>
    <definedName name="Calendrier1mois" localSheetId="55">'DVMP C1 22-42 Ven'!$C$6</definedName>
    <definedName name="Calendrier1mois" localSheetId="95">'DVMP C1 22-42 Wed'!$C$6</definedName>
    <definedName name="Calendrier1mois" localSheetId="78">'DVMP C10+ Dim'!$C$6</definedName>
    <definedName name="Calendrier1mois" localSheetId="111">'DVMP C10+ Fri'!$C$6</definedName>
    <definedName name="Calendrier1mois" localSheetId="75">'DVMP C10+ Jeu'!$C$6</definedName>
    <definedName name="Calendrier1mois" localSheetId="72">'DVMP C10+ Lun'!$C$6</definedName>
    <definedName name="Calendrier1mois" localSheetId="73">'DVMP C10+ Mar'!$C$6</definedName>
    <definedName name="Calendrier1mois" localSheetId="74">'DVMP C10+ Mer'!$C$6</definedName>
    <definedName name="Calendrier1mois" localSheetId="107">'DVMP C10+ Mon'!$C$6</definedName>
    <definedName name="Calendrier1mois" localSheetId="77">'DVMP C10+ Sam'!$C$6</definedName>
    <definedName name="Calendrier1mois" localSheetId="112">'DVMP C10+ Sat'!$C$6</definedName>
    <definedName name="Calendrier1mois" localSheetId="113">'DVMP C10+ Sun'!$C$6</definedName>
    <definedName name="Calendrier1mois" localSheetId="110">'DVMP C10+ Thu'!$C$6</definedName>
    <definedName name="Calendrier1mois" localSheetId="108">'DVMP C10+ Tue'!$C$6</definedName>
    <definedName name="Calendrier1mois" localSheetId="76">'DVMP C10+ Ven'!$C$6</definedName>
    <definedName name="Calendrier1mois" localSheetId="109">'DVMP C10+ Wed'!$C$6</definedName>
    <definedName name="Calendrier1mois" localSheetId="64">'DVMP C2 1-21 Dim'!$C$6</definedName>
    <definedName name="Calendrier1mois" localSheetId="90">'DVMP C2 1-21 Fri'!$C$6</definedName>
    <definedName name="Calendrier1mois" localSheetId="61">'DVMP C2 1-21 Jeu'!$C$6</definedName>
    <definedName name="Calendrier1mois" localSheetId="58">'DVMP C2 1-21 Lun'!$C$6</definedName>
    <definedName name="Calendrier1mois" localSheetId="59">'DVMP C2 1-21 Mar'!$C$6</definedName>
    <definedName name="Calendrier1mois" localSheetId="60">'DVMP C2 1-21 Mer'!$C$6</definedName>
    <definedName name="Calendrier1mois" localSheetId="86">'DVMP C2 1-21 Mon'!$C$6</definedName>
    <definedName name="Calendrier1mois" localSheetId="63">'DVMP C2 1-21 Sam'!$C$6</definedName>
    <definedName name="Calendrier1mois" localSheetId="91">'DVMP C2 1-21 Sat'!$C$6</definedName>
    <definedName name="Calendrier1mois" localSheetId="92">'DVMP C2 1-21 Sun'!$C$6</definedName>
    <definedName name="Calendrier1mois" localSheetId="89">'DVMP C2 1-21 Thu'!$C$6</definedName>
    <definedName name="Calendrier1mois" localSheetId="87">'DVMP C2 1-21 Tue'!$C$6</definedName>
    <definedName name="Calendrier1mois" localSheetId="62">'DVMP C2 1-21 Ven'!$C$6</definedName>
    <definedName name="Calendrier1mois" localSheetId="88">'DVMP C2 1-21 Wed'!$C$6</definedName>
    <definedName name="Calendrier1mois" localSheetId="71">'DVMP C2 22-42 Dim'!$C$6</definedName>
    <definedName name="Calendrier1mois" localSheetId="104">'DVMP C2 22-42 Fri'!$C$6</definedName>
    <definedName name="Calendrier1mois" localSheetId="68">'DVMP C2 22-42 Jeu'!$C$6</definedName>
    <definedName name="Calendrier1mois" localSheetId="65">'DVMP C2 22-42 Lun'!$C$6</definedName>
    <definedName name="Calendrier1mois" localSheetId="66">'DVMP C2 22-42 Mar'!$C$6</definedName>
    <definedName name="Calendrier1mois" localSheetId="67">'DVMP C2 22-42 Mer'!$C$6</definedName>
    <definedName name="Calendrier1mois" localSheetId="100">'DVMP C2 22-42 Mon'!$C$6</definedName>
    <definedName name="Calendrier1mois" localSheetId="70">'DVMP C2 22-42 Sam'!$C$6</definedName>
    <definedName name="Calendrier1mois" localSheetId="105">'DVMP C2 22-42 Sat'!$C$6</definedName>
    <definedName name="Calendrier1mois" localSheetId="106">'DVMP C2 22-42 Sun'!$C$6</definedName>
    <definedName name="Calendrier1mois" localSheetId="103">'DVMP C2 22-42 Thu'!$C$6</definedName>
    <definedName name="Calendrier1mois" localSheetId="101">'DVMP C2 22-42 Tue'!$C$6</definedName>
    <definedName name="Calendrier1mois" localSheetId="69">'DVMP C2 22-42 Ven'!$C$6</definedName>
    <definedName name="Calendrier1mois" localSheetId="102">'DVMP C2 22-42 Wed'!$C$6</definedName>
    <definedName name="Calendrier1mois">#REF!</definedName>
    <definedName name="Calendrier2ans" localSheetId="0">#REF!</definedName>
    <definedName name="Calendrier2ans" localSheetId="8">'DRD 1-2 Dim'!#REF!</definedName>
    <definedName name="Calendrier2ans" localSheetId="27">'DRD 1-2 Fri'!#REF!</definedName>
    <definedName name="Calendrier2ans" localSheetId="5">'DRD 1-2 Jeu'!#REF!</definedName>
    <definedName name="Calendrier2ans" localSheetId="2">'DRD 1-2 Lun'!#REF!</definedName>
    <definedName name="Calendrier2ans" localSheetId="3">'DRD 1-2 Mar'!#REF!</definedName>
    <definedName name="Calendrier2ans" localSheetId="4">'DRD 1-2 Mer'!#REF!</definedName>
    <definedName name="Calendrier2ans" localSheetId="23">'DRD 1-2 Mon'!#REF!</definedName>
    <definedName name="Calendrier2ans" localSheetId="7">'DRD 1-2 Sam'!#REF!</definedName>
    <definedName name="Calendrier2ans" localSheetId="28">'DRD 1-2 Sat'!#REF!</definedName>
    <definedName name="Calendrier2ans" localSheetId="29">'DRD 1-2 Sun'!#REF!</definedName>
    <definedName name="Calendrier2ans" localSheetId="26">'DRD 1-2 Thu'!#REF!</definedName>
    <definedName name="Calendrier2ans" localSheetId="24">'DRD 1-2 Tue'!#REF!</definedName>
    <definedName name="Calendrier2ans" localSheetId="6">'DRD 1-2 Ven'!#REF!</definedName>
    <definedName name="Calendrier2ans" localSheetId="25">'DRD 1-2 Wed'!#REF!</definedName>
    <definedName name="Calendrier2ans" localSheetId="15">'DRD 3-6 Dim'!#REF!</definedName>
    <definedName name="Calendrier2ans" localSheetId="34">'DRD 3-6 Fri'!#REF!</definedName>
    <definedName name="Calendrier2ans" localSheetId="12">'DRD 3-6 Jeu'!#REF!</definedName>
    <definedName name="Calendrier2ans" localSheetId="9">'DRD 3-6 Lun'!#REF!</definedName>
    <definedName name="Calendrier2ans" localSheetId="10">'DRD 3-6 Mar'!#REF!</definedName>
    <definedName name="Calendrier2ans" localSheetId="11">'DRD 3-6 Mer'!#REF!</definedName>
    <definedName name="Calendrier2ans" localSheetId="30">'DRD 3-6 Mon'!#REF!</definedName>
    <definedName name="Calendrier2ans" localSheetId="14">'DRD 3-6 Sam'!#REF!</definedName>
    <definedName name="Calendrier2ans" localSheetId="35">'DRD 3-6 Sat'!#REF!</definedName>
    <definedName name="Calendrier2ans" localSheetId="36">'DRD 3-6 Sun'!#REF!</definedName>
    <definedName name="Calendrier2ans" localSheetId="33">'DRD 3-6 Thu'!#REF!</definedName>
    <definedName name="Calendrier2ans" localSheetId="31">'DRD 3-6 Tue'!#REF!</definedName>
    <definedName name="Calendrier2ans" localSheetId="13">'DRD 3-6 Ven'!#REF!</definedName>
    <definedName name="Calendrier2ans" localSheetId="32">'DRD 3-6 Wed'!#REF!</definedName>
    <definedName name="Calendrier2ans" localSheetId="22">'DRD 7+ Dim'!#REF!</definedName>
    <definedName name="Calendrier2ans" localSheetId="41">'DRD 7+ Fri'!#REF!</definedName>
    <definedName name="Calendrier2ans" localSheetId="19">'DRD 7+ Jeu'!#REF!</definedName>
    <definedName name="Calendrier2ans" localSheetId="16">'DRD 7+ Lun'!#REF!</definedName>
    <definedName name="Calendrier2ans" localSheetId="17">'DRD 7+ Mar'!#REF!</definedName>
    <definedName name="Calendrier2ans" localSheetId="18">'DRD 7+ Mer'!#REF!</definedName>
    <definedName name="Calendrier2ans" localSheetId="37">'DRD 7+ Mon'!#REF!</definedName>
    <definedName name="Calendrier2ans" localSheetId="21">'DRD 7+ Sam'!#REF!</definedName>
    <definedName name="Calendrier2ans" localSheetId="42">'DRD 7+ Sat'!#REF!</definedName>
    <definedName name="Calendrier2ans" localSheetId="43">'DRD 7+ Sun'!#REF!</definedName>
    <definedName name="Calendrier2ans" localSheetId="40">'DRD 7+ Thu'!#REF!</definedName>
    <definedName name="Calendrier2ans" localSheetId="38">'DRD 7+ Tue'!#REF!</definedName>
    <definedName name="Calendrier2ans" localSheetId="20">'DRD 7+ Ven'!#REF!</definedName>
    <definedName name="Calendrier2ans" localSheetId="39">'DRD 7+ Wed'!#REF!</definedName>
    <definedName name="Calendrier2ans" localSheetId="120">'DVD C1-2 Dim'!#REF!</definedName>
    <definedName name="Calendrier2ans" localSheetId="160">'DVD C1-2 Fri'!#REF!</definedName>
    <definedName name="Calendrier2ans" localSheetId="117">'DVD C1-2 Jeu'!#REF!</definedName>
    <definedName name="Calendrier2ans" localSheetId="114">'DVD C1-2 Lun'!#REF!</definedName>
    <definedName name="Calendrier2ans" localSheetId="115">'DVD C1-2 Mar'!#REF!</definedName>
    <definedName name="Calendrier2ans" localSheetId="116">'DVD C1-2 Mer'!#REF!</definedName>
    <definedName name="Calendrier2ans" localSheetId="156">'DVD C1-2 Mon'!#REF!</definedName>
    <definedName name="Calendrier2ans" localSheetId="119">'DVD C1-2 Sam'!#REF!</definedName>
    <definedName name="Calendrier2ans" localSheetId="161">'DVD C1-2 Sat'!#REF!</definedName>
    <definedName name="Calendrier2ans" localSheetId="162">'DVD C1-2 Sun'!#REF!</definedName>
    <definedName name="Calendrier2ans" localSheetId="159">'DVD C1-2 Thu'!#REF!</definedName>
    <definedName name="Calendrier2ans" localSheetId="157">'DVD C1-2 Tue'!#REF!</definedName>
    <definedName name="Calendrier2ans" localSheetId="118">'DVD C1-2 Ven'!#REF!</definedName>
    <definedName name="Calendrier2ans" localSheetId="158">'DVD C1-2 Wed'!#REF!</definedName>
    <definedName name="Calendrier2ans" localSheetId="141">'DVD C1-3 Dim'!#REF!</definedName>
    <definedName name="Calendrier2ans" localSheetId="181">'DVD C1-3 Fri'!#REF!</definedName>
    <definedName name="Calendrier2ans" localSheetId="138">'DVD C1-3 Jeu'!#REF!</definedName>
    <definedName name="Calendrier2ans" localSheetId="135">'DVD C1-3 Lun'!#REF!</definedName>
    <definedName name="Calendrier2ans" localSheetId="136">'DVD C1-3 Mar'!#REF!</definedName>
    <definedName name="Calendrier2ans" localSheetId="137">'DVD C1-3 Mer'!#REF!</definedName>
    <definedName name="Calendrier2ans" localSheetId="177">'DVD C1-3 Mon'!#REF!</definedName>
    <definedName name="Calendrier2ans" localSheetId="140">'DVD C1-3 Sam'!#REF!</definedName>
    <definedName name="Calendrier2ans" localSheetId="182">'DVD C1-3 Sat'!#REF!</definedName>
    <definedName name="Calendrier2ans" localSheetId="183">'DVD C1-3 Sun'!#REF!</definedName>
    <definedName name="Calendrier2ans" localSheetId="180">'DVD C1-3 Thu'!#REF!</definedName>
    <definedName name="Calendrier2ans" localSheetId="178">'DVD C1-3 Tue'!#REF!</definedName>
    <definedName name="Calendrier2ans" localSheetId="139">'DVD C1-3 Ven'!#REF!</definedName>
    <definedName name="Calendrier2ans" localSheetId="179">'DVD C1-3 Wed'!#REF!</definedName>
    <definedName name="Calendrier2ans" localSheetId="127">'DVD C3-6 Dim'!#REF!</definedName>
    <definedName name="Calendrier2ans" localSheetId="167">'DVD C3-6 Fri'!#REF!</definedName>
    <definedName name="Calendrier2ans" localSheetId="124">'DVD C3-6 Jeu'!#REF!</definedName>
    <definedName name="Calendrier2ans" localSheetId="121">'DVD C3-6 Lun'!#REF!</definedName>
    <definedName name="Calendrier2ans" localSheetId="122">'DVD C3-6 Mar'!#REF!</definedName>
    <definedName name="Calendrier2ans" localSheetId="123">'DVD C3-6 Mer'!#REF!</definedName>
    <definedName name="Calendrier2ans" localSheetId="163">'DVD C3-6 Mon'!#REF!</definedName>
    <definedName name="Calendrier2ans" localSheetId="126">'DVD C3-6 Sam'!#REF!</definedName>
    <definedName name="Calendrier2ans" localSheetId="168">'DVD C3-6 Sat'!#REF!</definedName>
    <definedName name="Calendrier2ans" localSheetId="169">'DVD C3-6 Sun'!#REF!</definedName>
    <definedName name="Calendrier2ans" localSheetId="166">'DVD C3-6 Thu'!#REF!</definedName>
    <definedName name="Calendrier2ans" localSheetId="164">'DVD C3-6 Tue'!#REF!</definedName>
    <definedName name="Calendrier2ans" localSheetId="125">'DVD C3-6 Ven'!#REF!</definedName>
    <definedName name="Calendrier2ans" localSheetId="165">'DVD C3-6 Wed'!#REF!</definedName>
    <definedName name="Calendrier2ans" localSheetId="148">'DVD C4-8 Dim'!#REF!</definedName>
    <definedName name="Calendrier2ans" localSheetId="188">'DVD C4-8 Fri'!#REF!</definedName>
    <definedName name="Calendrier2ans" localSheetId="145">'DVD C4-8 Jeu'!#REF!</definedName>
    <definedName name="Calendrier2ans" localSheetId="142">'DVD C4-8 Lun'!#REF!</definedName>
    <definedName name="Calendrier2ans" localSheetId="143">'DVD C4-8 Mar'!#REF!</definedName>
    <definedName name="Calendrier2ans" localSheetId="144">'DVD C4-8 Mer'!#REF!</definedName>
    <definedName name="Calendrier2ans" localSheetId="184">'DVD C4-8 Mon'!#REF!</definedName>
    <definedName name="Calendrier2ans" localSheetId="147">'DVD C4-8 Sam'!#REF!</definedName>
    <definedName name="Calendrier2ans" localSheetId="189">'DVD C4-8 Sat'!#REF!</definedName>
    <definedName name="Calendrier2ans" localSheetId="190">'DVD C4-8 Sun'!#REF!</definedName>
    <definedName name="Calendrier2ans" localSheetId="187">'DVD C4-8 Thu'!#REF!</definedName>
    <definedName name="Calendrier2ans" localSheetId="185">'DVD C4-8 Tue'!#REF!</definedName>
    <definedName name="Calendrier2ans" localSheetId="146">'DVD C4-8 Ven'!#REF!</definedName>
    <definedName name="Calendrier2ans" localSheetId="186">'DVD C4-8 Wed'!#REF!</definedName>
    <definedName name="Calendrier2ans" localSheetId="134">'DVD C7+ Dim'!#REF!</definedName>
    <definedName name="Calendrier2ans" localSheetId="174">'DVD C7+ Fri'!#REF!</definedName>
    <definedName name="Calendrier2ans" localSheetId="131">'DVD C7+ Jeu'!#REF!</definedName>
    <definedName name="Calendrier2ans" localSheetId="128">'DVD C7+ Lun'!#REF!</definedName>
    <definedName name="Calendrier2ans" localSheetId="129">'DVD C7+ Mar'!#REF!</definedName>
    <definedName name="Calendrier2ans" localSheetId="130">'DVD C7+ Mer'!#REF!</definedName>
    <definedName name="Calendrier2ans" localSheetId="170">'DVD C7+ Mon'!#REF!</definedName>
    <definedName name="Calendrier2ans" localSheetId="133">'DVD C7+ Sam'!#REF!</definedName>
    <definedName name="Calendrier2ans" localSheetId="175">'DVD C7+ Sat'!#REF!</definedName>
    <definedName name="Calendrier2ans" localSheetId="176">'DVD C7+ Sun'!#REF!</definedName>
    <definedName name="Calendrier2ans" localSheetId="173">'DVD C7+ Thu'!#REF!</definedName>
    <definedName name="Calendrier2ans" localSheetId="171">'DVD C7+ Tue'!#REF!</definedName>
    <definedName name="Calendrier2ans" localSheetId="132">'DVD C7+ Ven'!#REF!</definedName>
    <definedName name="Calendrier2ans" localSheetId="172">'DVD C7+ Wed'!#REF!</definedName>
    <definedName name="Calendrier2ans" localSheetId="155">'DVD C9+ Dim'!#REF!</definedName>
    <definedName name="Calendrier2ans" localSheetId="195">'DVD C9+ Fri'!#REF!</definedName>
    <definedName name="Calendrier2ans" localSheetId="152">'DVD C9+ Jeu'!#REF!</definedName>
    <definedName name="Calendrier2ans" localSheetId="149">'DVD C9+ Lun'!#REF!</definedName>
    <definedName name="Calendrier2ans" localSheetId="150">'DVD C9+ Mar'!#REF!</definedName>
    <definedName name="Calendrier2ans" localSheetId="151">'DVD C9+ Mer'!#REF!</definedName>
    <definedName name="Calendrier2ans" localSheetId="191">'DVD C9+ Mon'!#REF!</definedName>
    <definedName name="Calendrier2ans" localSheetId="154">'DVD C9+ Sam'!#REF!</definedName>
    <definedName name="Calendrier2ans" localSheetId="196">'DVD C9+ Sat'!#REF!</definedName>
    <definedName name="Calendrier2ans" localSheetId="197">'DVD C9+ Sun'!#REF!</definedName>
    <definedName name="Calendrier2ans" localSheetId="194">'DVD C9+ Thu'!#REF!</definedName>
    <definedName name="Calendrier2ans" localSheetId="192">'DVD C9+ Tue'!#REF!</definedName>
    <definedName name="Calendrier2ans" localSheetId="153">'DVD C9+ Ven'!#REF!</definedName>
    <definedName name="Calendrier2ans" localSheetId="193">'DVD C9+ Wed'!#REF!</definedName>
    <definedName name="Calendrier2ans" localSheetId="50">'DVMP C1 1-21 Dim'!#REF!</definedName>
    <definedName name="Calendrier2ans" localSheetId="83">'DVMP C1 1-21 Fri'!#REF!</definedName>
    <definedName name="Calendrier2ans" localSheetId="47">'DVMP C1 1-21 Jeu'!#REF!</definedName>
    <definedName name="Calendrier2ans" localSheetId="44">'DVMP C1 1-21 Lun'!#REF!</definedName>
    <definedName name="Calendrier2ans" localSheetId="45">'DVMP C1 1-21 Mar'!#REF!</definedName>
    <definedName name="Calendrier2ans" localSheetId="46">'DVMP C1 1-21 Mer'!#REF!</definedName>
    <definedName name="Calendrier2ans" localSheetId="79">'DVMP C1 1-21 Mon'!#REF!</definedName>
    <definedName name="Calendrier2ans" localSheetId="49">'DVMP C1 1-21 Sam'!#REF!</definedName>
    <definedName name="Calendrier2ans" localSheetId="84">'DVMP C1 1-21 Sat'!#REF!</definedName>
    <definedName name="Calendrier2ans" localSheetId="85">'DVMP C1 1-21 Sun'!#REF!</definedName>
    <definedName name="Calendrier2ans" localSheetId="82">'DVMP C1 1-21 Thu'!#REF!</definedName>
    <definedName name="Calendrier2ans" localSheetId="80">'DVMP C1 1-21 Tue'!#REF!</definedName>
    <definedName name="Calendrier2ans" localSheetId="48">'DVMP C1 1-21 Ven'!#REF!</definedName>
    <definedName name="Calendrier2ans" localSheetId="81">'DVMP C1 1-21 Wed'!#REF!</definedName>
    <definedName name="Calendrier2ans" localSheetId="57">'DVMP C1 22-42 Dim'!#REF!</definedName>
    <definedName name="Calendrier2ans" localSheetId="97">'DVMP C1 22-42 Fri'!#REF!</definedName>
    <definedName name="Calendrier2ans" localSheetId="54">'DVMP C1 22-42 Jeu'!#REF!</definedName>
    <definedName name="Calendrier2ans" localSheetId="51">'DVMP C1 22-42 Lun'!#REF!</definedName>
    <definedName name="Calendrier2ans" localSheetId="52">'DVMP C1 22-42 Mar'!#REF!</definedName>
    <definedName name="Calendrier2ans" localSheetId="53">'DVMP C1 22-42 Mer'!#REF!</definedName>
    <definedName name="Calendrier2ans" localSheetId="93">'DVMP C1 22-42 Mon'!#REF!</definedName>
    <definedName name="Calendrier2ans" localSheetId="56">'DVMP C1 22-42 Sam'!#REF!</definedName>
    <definedName name="Calendrier2ans" localSheetId="98">'DVMP C1 22-42 Sat'!#REF!</definedName>
    <definedName name="Calendrier2ans" localSheetId="99">'DVMP C1 22-42 Sun'!#REF!</definedName>
    <definedName name="Calendrier2ans" localSheetId="96">'DVMP C1 22-42 Thu'!#REF!</definedName>
    <definedName name="Calendrier2ans" localSheetId="94">'DVMP C1 22-42 Tue'!#REF!</definedName>
    <definedName name="Calendrier2ans" localSheetId="55">'DVMP C1 22-42 Ven'!#REF!</definedName>
    <definedName name="Calendrier2ans" localSheetId="95">'DVMP C1 22-42 Wed'!#REF!</definedName>
    <definedName name="Calendrier2ans" localSheetId="78">'DVMP C10+ Dim'!#REF!</definedName>
    <definedName name="Calendrier2ans" localSheetId="111">'DVMP C10+ Fri'!#REF!</definedName>
    <definedName name="Calendrier2ans" localSheetId="75">'DVMP C10+ Jeu'!#REF!</definedName>
    <definedName name="Calendrier2ans" localSheetId="72">'DVMP C10+ Lun'!#REF!</definedName>
    <definedName name="Calendrier2ans" localSheetId="73">'DVMP C10+ Mar'!#REF!</definedName>
    <definedName name="Calendrier2ans" localSheetId="74">'DVMP C10+ Mer'!#REF!</definedName>
    <definedName name="Calendrier2ans" localSheetId="107">'DVMP C10+ Mon'!#REF!</definedName>
    <definedName name="Calendrier2ans" localSheetId="77">'DVMP C10+ Sam'!#REF!</definedName>
    <definedName name="Calendrier2ans" localSheetId="112">'DVMP C10+ Sat'!#REF!</definedName>
    <definedName name="Calendrier2ans" localSheetId="113">'DVMP C10+ Sun'!#REF!</definedName>
    <definedName name="Calendrier2ans" localSheetId="110">'DVMP C10+ Thu'!#REF!</definedName>
    <definedName name="Calendrier2ans" localSheetId="108">'DVMP C10+ Tue'!#REF!</definedName>
    <definedName name="Calendrier2ans" localSheetId="76">'DVMP C10+ Ven'!#REF!</definedName>
    <definedName name="Calendrier2ans" localSheetId="109">'DVMP C10+ Wed'!#REF!</definedName>
    <definedName name="Calendrier2ans" localSheetId="64">'DVMP C2 1-21 Dim'!#REF!</definedName>
    <definedName name="Calendrier2ans" localSheetId="90">'DVMP C2 1-21 Fri'!#REF!</definedName>
    <definedName name="Calendrier2ans" localSheetId="61">'DVMP C2 1-21 Jeu'!#REF!</definedName>
    <definedName name="Calendrier2ans" localSheetId="58">'DVMP C2 1-21 Lun'!#REF!</definedName>
    <definedName name="Calendrier2ans" localSheetId="59">'DVMP C2 1-21 Mar'!#REF!</definedName>
    <definedName name="Calendrier2ans" localSheetId="60">'DVMP C2 1-21 Mer'!#REF!</definedName>
    <definedName name="Calendrier2ans" localSheetId="86">'DVMP C2 1-21 Mon'!#REF!</definedName>
    <definedName name="Calendrier2ans" localSheetId="63">'DVMP C2 1-21 Sam'!#REF!</definedName>
    <definedName name="Calendrier2ans" localSheetId="91">'DVMP C2 1-21 Sat'!#REF!</definedName>
    <definedName name="Calendrier2ans" localSheetId="92">'DVMP C2 1-21 Sun'!#REF!</definedName>
    <definedName name="Calendrier2ans" localSheetId="89">'DVMP C2 1-21 Thu'!#REF!</definedName>
    <definedName name="Calendrier2ans" localSheetId="87">'DVMP C2 1-21 Tue'!#REF!</definedName>
    <definedName name="Calendrier2ans" localSheetId="62">'DVMP C2 1-21 Ven'!#REF!</definedName>
    <definedName name="Calendrier2ans" localSheetId="88">'DVMP C2 1-21 Wed'!#REF!</definedName>
    <definedName name="Calendrier2ans" localSheetId="71">'DVMP C2 22-42 Dim'!#REF!</definedName>
    <definedName name="Calendrier2ans" localSheetId="104">'DVMP C2 22-42 Fri'!#REF!</definedName>
    <definedName name="Calendrier2ans" localSheetId="68">'DVMP C2 22-42 Jeu'!#REF!</definedName>
    <definedName name="Calendrier2ans" localSheetId="65">'DVMP C2 22-42 Lun'!#REF!</definedName>
    <definedName name="Calendrier2ans" localSheetId="66">'DVMP C2 22-42 Mar'!#REF!</definedName>
    <definedName name="Calendrier2ans" localSheetId="67">'DVMP C2 22-42 Mer'!#REF!</definedName>
    <definedName name="Calendrier2ans" localSheetId="100">'DVMP C2 22-42 Mon'!#REF!</definedName>
    <definedName name="Calendrier2ans" localSheetId="70">'DVMP C2 22-42 Sam'!#REF!</definedName>
    <definedName name="Calendrier2ans" localSheetId="105">'DVMP C2 22-42 Sat'!#REF!</definedName>
    <definedName name="Calendrier2ans" localSheetId="106">'DVMP C2 22-42 Sun'!#REF!</definedName>
    <definedName name="Calendrier2ans" localSheetId="103">'DVMP C2 22-42 Thu'!#REF!</definedName>
    <definedName name="Calendrier2ans" localSheetId="101">'DVMP C2 22-42 Tue'!#REF!</definedName>
    <definedName name="Calendrier2ans" localSheetId="69">'DVMP C2 22-42 Ven'!#REF!</definedName>
    <definedName name="Calendrier2ans" localSheetId="102">'DVMP C2 22-42 Wed'!#REF!</definedName>
    <definedName name="Calendrier2ans">#REF!</definedName>
    <definedName name="Calendrier2mois" localSheetId="0">#REF!</definedName>
    <definedName name="Calendrier2mois" localSheetId="8">'DRD 1-2 Dim'!#REF!</definedName>
    <definedName name="Calendrier2mois" localSheetId="27">'DRD 1-2 Fri'!#REF!</definedName>
    <definedName name="Calendrier2mois" localSheetId="5">'DRD 1-2 Jeu'!#REF!</definedName>
    <definedName name="Calendrier2mois" localSheetId="2">'DRD 1-2 Lun'!#REF!</definedName>
    <definedName name="Calendrier2mois" localSheetId="3">'DRD 1-2 Mar'!#REF!</definedName>
    <definedName name="Calendrier2mois" localSheetId="4">'DRD 1-2 Mer'!#REF!</definedName>
    <definedName name="Calendrier2mois" localSheetId="23">'DRD 1-2 Mon'!#REF!</definedName>
    <definedName name="Calendrier2mois" localSheetId="7">'DRD 1-2 Sam'!#REF!</definedName>
    <definedName name="Calendrier2mois" localSheetId="28">'DRD 1-2 Sat'!#REF!</definedName>
    <definedName name="Calendrier2mois" localSheetId="29">'DRD 1-2 Sun'!#REF!</definedName>
    <definedName name="Calendrier2mois" localSheetId="26">'DRD 1-2 Thu'!#REF!</definedName>
    <definedName name="Calendrier2mois" localSheetId="24">'DRD 1-2 Tue'!#REF!</definedName>
    <definedName name="Calendrier2mois" localSheetId="6">'DRD 1-2 Ven'!#REF!</definedName>
    <definedName name="Calendrier2mois" localSheetId="25">'DRD 1-2 Wed'!#REF!</definedName>
    <definedName name="Calendrier2mois" localSheetId="15">'DRD 3-6 Dim'!#REF!</definedName>
    <definedName name="Calendrier2mois" localSheetId="34">'DRD 3-6 Fri'!#REF!</definedName>
    <definedName name="Calendrier2mois" localSheetId="12">'DRD 3-6 Jeu'!#REF!</definedName>
    <definedName name="Calendrier2mois" localSheetId="9">'DRD 3-6 Lun'!#REF!</definedName>
    <definedName name="Calendrier2mois" localSheetId="10">'DRD 3-6 Mar'!#REF!</definedName>
    <definedName name="Calendrier2mois" localSheetId="11">'DRD 3-6 Mer'!#REF!</definedName>
    <definedName name="Calendrier2mois" localSheetId="30">'DRD 3-6 Mon'!#REF!</definedName>
    <definedName name="Calendrier2mois" localSheetId="14">'DRD 3-6 Sam'!#REF!</definedName>
    <definedName name="Calendrier2mois" localSheetId="35">'DRD 3-6 Sat'!#REF!</definedName>
    <definedName name="Calendrier2mois" localSheetId="36">'DRD 3-6 Sun'!#REF!</definedName>
    <definedName name="Calendrier2mois" localSheetId="33">'DRD 3-6 Thu'!#REF!</definedName>
    <definedName name="Calendrier2mois" localSheetId="31">'DRD 3-6 Tue'!#REF!</definedName>
    <definedName name="Calendrier2mois" localSheetId="13">'DRD 3-6 Ven'!#REF!</definedName>
    <definedName name="Calendrier2mois" localSheetId="32">'DRD 3-6 Wed'!#REF!</definedName>
    <definedName name="Calendrier2mois" localSheetId="22">'DRD 7+ Dim'!#REF!</definedName>
    <definedName name="Calendrier2mois" localSheetId="41">'DRD 7+ Fri'!#REF!</definedName>
    <definedName name="Calendrier2mois" localSheetId="19">'DRD 7+ Jeu'!#REF!</definedName>
    <definedName name="Calendrier2mois" localSheetId="16">'DRD 7+ Lun'!#REF!</definedName>
    <definedName name="Calendrier2mois" localSheetId="17">'DRD 7+ Mar'!#REF!</definedName>
    <definedName name="Calendrier2mois" localSheetId="18">'DRD 7+ Mer'!#REF!</definedName>
    <definedName name="Calendrier2mois" localSheetId="37">'DRD 7+ Mon'!#REF!</definedName>
    <definedName name="Calendrier2mois" localSheetId="21">'DRD 7+ Sam'!#REF!</definedName>
    <definedName name="Calendrier2mois" localSheetId="42">'DRD 7+ Sat'!#REF!</definedName>
    <definedName name="Calendrier2mois" localSheetId="43">'DRD 7+ Sun'!#REF!</definedName>
    <definedName name="Calendrier2mois" localSheetId="40">'DRD 7+ Thu'!#REF!</definedName>
    <definedName name="Calendrier2mois" localSheetId="38">'DRD 7+ Tue'!#REF!</definedName>
    <definedName name="Calendrier2mois" localSheetId="20">'DRD 7+ Ven'!#REF!</definedName>
    <definedName name="Calendrier2mois" localSheetId="39">'DRD 7+ Wed'!#REF!</definedName>
    <definedName name="Calendrier2mois" localSheetId="120">'DVD C1-2 Dim'!#REF!</definedName>
    <definedName name="Calendrier2mois" localSheetId="160">'DVD C1-2 Fri'!#REF!</definedName>
    <definedName name="Calendrier2mois" localSheetId="117">'DVD C1-2 Jeu'!#REF!</definedName>
    <definedName name="Calendrier2mois" localSheetId="114">'DVD C1-2 Lun'!#REF!</definedName>
    <definedName name="Calendrier2mois" localSheetId="115">'DVD C1-2 Mar'!#REF!</definedName>
    <definedName name="Calendrier2mois" localSheetId="116">'DVD C1-2 Mer'!#REF!</definedName>
    <definedName name="Calendrier2mois" localSheetId="156">'DVD C1-2 Mon'!#REF!</definedName>
    <definedName name="Calendrier2mois" localSheetId="119">'DVD C1-2 Sam'!#REF!</definedName>
    <definedName name="Calendrier2mois" localSheetId="161">'DVD C1-2 Sat'!#REF!</definedName>
    <definedName name="Calendrier2mois" localSheetId="162">'DVD C1-2 Sun'!#REF!</definedName>
    <definedName name="Calendrier2mois" localSheetId="159">'DVD C1-2 Thu'!#REF!</definedName>
    <definedName name="Calendrier2mois" localSheetId="157">'DVD C1-2 Tue'!#REF!</definedName>
    <definedName name="Calendrier2mois" localSheetId="118">'DVD C1-2 Ven'!#REF!</definedName>
    <definedName name="Calendrier2mois" localSheetId="158">'DVD C1-2 Wed'!#REF!</definedName>
    <definedName name="Calendrier2mois" localSheetId="141">'DVD C1-3 Dim'!#REF!</definedName>
    <definedName name="Calendrier2mois" localSheetId="181">'DVD C1-3 Fri'!#REF!</definedName>
    <definedName name="Calendrier2mois" localSheetId="138">'DVD C1-3 Jeu'!#REF!</definedName>
    <definedName name="Calendrier2mois" localSheetId="135">'DVD C1-3 Lun'!#REF!</definedName>
    <definedName name="Calendrier2mois" localSheetId="136">'DVD C1-3 Mar'!#REF!</definedName>
    <definedName name="Calendrier2mois" localSheetId="137">'DVD C1-3 Mer'!#REF!</definedName>
    <definedName name="Calendrier2mois" localSheetId="177">'DVD C1-3 Mon'!#REF!</definedName>
    <definedName name="Calendrier2mois" localSheetId="140">'DVD C1-3 Sam'!#REF!</definedName>
    <definedName name="Calendrier2mois" localSheetId="182">'DVD C1-3 Sat'!#REF!</definedName>
    <definedName name="Calendrier2mois" localSheetId="183">'DVD C1-3 Sun'!#REF!</definedName>
    <definedName name="Calendrier2mois" localSheetId="180">'DVD C1-3 Thu'!#REF!</definedName>
    <definedName name="Calendrier2mois" localSheetId="178">'DVD C1-3 Tue'!#REF!</definedName>
    <definedName name="Calendrier2mois" localSheetId="139">'DVD C1-3 Ven'!#REF!</definedName>
    <definedName name="Calendrier2mois" localSheetId="179">'DVD C1-3 Wed'!#REF!</definedName>
    <definedName name="Calendrier2mois" localSheetId="127">'DVD C3-6 Dim'!#REF!</definedName>
    <definedName name="Calendrier2mois" localSheetId="167">'DVD C3-6 Fri'!#REF!</definedName>
    <definedName name="Calendrier2mois" localSheetId="124">'DVD C3-6 Jeu'!#REF!</definedName>
    <definedName name="Calendrier2mois" localSheetId="121">'DVD C3-6 Lun'!#REF!</definedName>
    <definedName name="Calendrier2mois" localSheetId="122">'DVD C3-6 Mar'!#REF!</definedName>
    <definedName name="Calendrier2mois" localSheetId="123">'DVD C3-6 Mer'!#REF!</definedName>
    <definedName name="Calendrier2mois" localSheetId="163">'DVD C3-6 Mon'!#REF!</definedName>
    <definedName name="Calendrier2mois" localSheetId="126">'DVD C3-6 Sam'!#REF!</definedName>
    <definedName name="Calendrier2mois" localSheetId="168">'DVD C3-6 Sat'!#REF!</definedName>
    <definedName name="Calendrier2mois" localSheetId="169">'DVD C3-6 Sun'!#REF!</definedName>
    <definedName name="Calendrier2mois" localSheetId="166">'DVD C3-6 Thu'!#REF!</definedName>
    <definedName name="Calendrier2mois" localSheetId="164">'DVD C3-6 Tue'!#REF!</definedName>
    <definedName name="Calendrier2mois" localSheetId="125">'DVD C3-6 Ven'!#REF!</definedName>
    <definedName name="Calendrier2mois" localSheetId="165">'DVD C3-6 Wed'!#REF!</definedName>
    <definedName name="Calendrier2mois" localSheetId="148">'DVD C4-8 Dim'!#REF!</definedName>
    <definedName name="Calendrier2mois" localSheetId="188">'DVD C4-8 Fri'!#REF!</definedName>
    <definedName name="Calendrier2mois" localSheetId="145">'DVD C4-8 Jeu'!#REF!</definedName>
    <definedName name="Calendrier2mois" localSheetId="142">'DVD C4-8 Lun'!#REF!</definedName>
    <definedName name="Calendrier2mois" localSheetId="143">'DVD C4-8 Mar'!#REF!</definedName>
    <definedName name="Calendrier2mois" localSheetId="144">'DVD C4-8 Mer'!#REF!</definedName>
    <definedName name="Calendrier2mois" localSheetId="184">'DVD C4-8 Mon'!#REF!</definedName>
    <definedName name="Calendrier2mois" localSheetId="147">'DVD C4-8 Sam'!#REF!</definedName>
    <definedName name="Calendrier2mois" localSheetId="189">'DVD C4-8 Sat'!#REF!</definedName>
    <definedName name="Calendrier2mois" localSheetId="190">'DVD C4-8 Sun'!#REF!</definedName>
    <definedName name="Calendrier2mois" localSheetId="187">'DVD C4-8 Thu'!#REF!</definedName>
    <definedName name="Calendrier2mois" localSheetId="185">'DVD C4-8 Tue'!#REF!</definedName>
    <definedName name="Calendrier2mois" localSheetId="146">'DVD C4-8 Ven'!#REF!</definedName>
    <definedName name="Calendrier2mois" localSheetId="186">'DVD C4-8 Wed'!#REF!</definedName>
    <definedName name="Calendrier2mois" localSheetId="134">'DVD C7+ Dim'!#REF!</definedName>
    <definedName name="Calendrier2mois" localSheetId="174">'DVD C7+ Fri'!#REF!</definedName>
    <definedName name="Calendrier2mois" localSheetId="131">'DVD C7+ Jeu'!#REF!</definedName>
    <definedName name="Calendrier2mois" localSheetId="128">'DVD C7+ Lun'!#REF!</definedName>
    <definedName name="Calendrier2mois" localSheetId="129">'DVD C7+ Mar'!#REF!</definedName>
    <definedName name="Calendrier2mois" localSheetId="130">'DVD C7+ Mer'!#REF!</definedName>
    <definedName name="Calendrier2mois" localSheetId="170">'DVD C7+ Mon'!#REF!</definedName>
    <definedName name="Calendrier2mois" localSheetId="133">'DVD C7+ Sam'!#REF!</definedName>
    <definedName name="Calendrier2mois" localSheetId="175">'DVD C7+ Sat'!#REF!</definedName>
    <definedName name="Calendrier2mois" localSheetId="176">'DVD C7+ Sun'!#REF!</definedName>
    <definedName name="Calendrier2mois" localSheetId="173">'DVD C7+ Thu'!#REF!</definedName>
    <definedName name="Calendrier2mois" localSheetId="171">'DVD C7+ Tue'!#REF!</definedName>
    <definedName name="Calendrier2mois" localSheetId="132">'DVD C7+ Ven'!#REF!</definedName>
    <definedName name="Calendrier2mois" localSheetId="172">'DVD C7+ Wed'!#REF!</definedName>
    <definedName name="Calendrier2mois" localSheetId="155">'DVD C9+ Dim'!#REF!</definedName>
    <definedName name="Calendrier2mois" localSheetId="195">'DVD C9+ Fri'!#REF!</definedName>
    <definedName name="Calendrier2mois" localSheetId="152">'DVD C9+ Jeu'!#REF!</definedName>
    <definedName name="Calendrier2mois" localSheetId="149">'DVD C9+ Lun'!#REF!</definedName>
    <definedName name="Calendrier2mois" localSheetId="150">'DVD C9+ Mar'!#REF!</definedName>
    <definedName name="Calendrier2mois" localSheetId="151">'DVD C9+ Mer'!#REF!</definedName>
    <definedName name="Calendrier2mois" localSheetId="191">'DVD C9+ Mon'!#REF!</definedName>
    <definedName name="Calendrier2mois" localSheetId="154">'DVD C9+ Sam'!#REF!</definedName>
    <definedName name="Calendrier2mois" localSheetId="196">'DVD C9+ Sat'!#REF!</definedName>
    <definedName name="Calendrier2mois" localSheetId="197">'DVD C9+ Sun'!#REF!</definedName>
    <definedName name="Calendrier2mois" localSheetId="194">'DVD C9+ Thu'!#REF!</definedName>
    <definedName name="Calendrier2mois" localSheetId="192">'DVD C9+ Tue'!#REF!</definedName>
    <definedName name="Calendrier2mois" localSheetId="153">'DVD C9+ Ven'!#REF!</definedName>
    <definedName name="Calendrier2mois" localSheetId="193">'DVD C9+ Wed'!#REF!</definedName>
    <definedName name="Calendrier2mois" localSheetId="50">'DVMP C1 1-21 Dim'!#REF!</definedName>
    <definedName name="Calendrier2mois" localSheetId="83">'DVMP C1 1-21 Fri'!#REF!</definedName>
    <definedName name="Calendrier2mois" localSheetId="47">'DVMP C1 1-21 Jeu'!#REF!</definedName>
    <definedName name="Calendrier2mois" localSheetId="44">'DVMP C1 1-21 Lun'!#REF!</definedName>
    <definedName name="Calendrier2mois" localSheetId="45">'DVMP C1 1-21 Mar'!#REF!</definedName>
    <definedName name="Calendrier2mois" localSheetId="46">'DVMP C1 1-21 Mer'!#REF!</definedName>
    <definedName name="Calendrier2mois" localSheetId="79">'DVMP C1 1-21 Mon'!#REF!</definedName>
    <definedName name="Calendrier2mois" localSheetId="49">'DVMP C1 1-21 Sam'!#REF!</definedName>
    <definedName name="Calendrier2mois" localSheetId="84">'DVMP C1 1-21 Sat'!#REF!</definedName>
    <definedName name="Calendrier2mois" localSheetId="85">'DVMP C1 1-21 Sun'!#REF!</definedName>
    <definedName name="Calendrier2mois" localSheetId="82">'DVMP C1 1-21 Thu'!#REF!</definedName>
    <definedName name="Calendrier2mois" localSheetId="80">'DVMP C1 1-21 Tue'!#REF!</definedName>
    <definedName name="Calendrier2mois" localSheetId="48">'DVMP C1 1-21 Ven'!#REF!</definedName>
    <definedName name="Calendrier2mois" localSheetId="81">'DVMP C1 1-21 Wed'!#REF!</definedName>
    <definedName name="Calendrier2mois" localSheetId="57">'DVMP C1 22-42 Dim'!#REF!</definedName>
    <definedName name="Calendrier2mois" localSheetId="97">'DVMP C1 22-42 Fri'!#REF!</definedName>
    <definedName name="Calendrier2mois" localSheetId="54">'DVMP C1 22-42 Jeu'!#REF!</definedName>
    <definedName name="Calendrier2mois" localSheetId="51">'DVMP C1 22-42 Lun'!#REF!</definedName>
    <definedName name="Calendrier2mois" localSheetId="52">'DVMP C1 22-42 Mar'!#REF!</definedName>
    <definedName name="Calendrier2mois" localSheetId="53">'DVMP C1 22-42 Mer'!#REF!</definedName>
    <definedName name="Calendrier2mois" localSheetId="93">'DVMP C1 22-42 Mon'!#REF!</definedName>
    <definedName name="Calendrier2mois" localSheetId="56">'DVMP C1 22-42 Sam'!#REF!</definedName>
    <definedName name="Calendrier2mois" localSheetId="98">'DVMP C1 22-42 Sat'!#REF!</definedName>
    <definedName name="Calendrier2mois" localSheetId="99">'DVMP C1 22-42 Sun'!#REF!</definedName>
    <definedName name="Calendrier2mois" localSheetId="96">'DVMP C1 22-42 Thu'!#REF!</definedName>
    <definedName name="Calendrier2mois" localSheetId="94">'DVMP C1 22-42 Tue'!#REF!</definedName>
    <definedName name="Calendrier2mois" localSheetId="55">'DVMP C1 22-42 Ven'!#REF!</definedName>
    <definedName name="Calendrier2mois" localSheetId="95">'DVMP C1 22-42 Wed'!#REF!</definedName>
    <definedName name="Calendrier2mois" localSheetId="78">'DVMP C10+ Dim'!#REF!</definedName>
    <definedName name="Calendrier2mois" localSheetId="111">'DVMP C10+ Fri'!#REF!</definedName>
    <definedName name="Calendrier2mois" localSheetId="75">'DVMP C10+ Jeu'!#REF!</definedName>
    <definedName name="Calendrier2mois" localSheetId="72">'DVMP C10+ Lun'!#REF!</definedName>
    <definedName name="Calendrier2mois" localSheetId="73">'DVMP C10+ Mar'!#REF!</definedName>
    <definedName name="Calendrier2mois" localSheetId="74">'DVMP C10+ Mer'!#REF!</definedName>
    <definedName name="Calendrier2mois" localSheetId="107">'DVMP C10+ Mon'!#REF!</definedName>
    <definedName name="Calendrier2mois" localSheetId="77">'DVMP C10+ Sam'!#REF!</definedName>
    <definedName name="Calendrier2mois" localSheetId="112">'DVMP C10+ Sat'!#REF!</definedName>
    <definedName name="Calendrier2mois" localSheetId="113">'DVMP C10+ Sun'!#REF!</definedName>
    <definedName name="Calendrier2mois" localSheetId="110">'DVMP C10+ Thu'!#REF!</definedName>
    <definedName name="Calendrier2mois" localSheetId="108">'DVMP C10+ Tue'!#REF!</definedName>
    <definedName name="Calendrier2mois" localSheetId="76">'DVMP C10+ Ven'!#REF!</definedName>
    <definedName name="Calendrier2mois" localSheetId="109">'DVMP C10+ Wed'!#REF!</definedName>
    <definedName name="Calendrier2mois" localSheetId="64">'DVMP C2 1-21 Dim'!#REF!</definedName>
    <definedName name="Calendrier2mois" localSheetId="90">'DVMP C2 1-21 Fri'!#REF!</definedName>
    <definedName name="Calendrier2mois" localSheetId="61">'DVMP C2 1-21 Jeu'!#REF!</definedName>
    <definedName name="Calendrier2mois" localSheetId="58">'DVMP C2 1-21 Lun'!#REF!</definedName>
    <definedName name="Calendrier2mois" localSheetId="59">'DVMP C2 1-21 Mar'!#REF!</definedName>
    <definedName name="Calendrier2mois" localSheetId="60">'DVMP C2 1-21 Mer'!#REF!</definedName>
    <definedName name="Calendrier2mois" localSheetId="86">'DVMP C2 1-21 Mon'!#REF!</definedName>
    <definedName name="Calendrier2mois" localSheetId="63">'DVMP C2 1-21 Sam'!#REF!</definedName>
    <definedName name="Calendrier2mois" localSheetId="91">'DVMP C2 1-21 Sat'!#REF!</definedName>
    <definedName name="Calendrier2mois" localSheetId="92">'DVMP C2 1-21 Sun'!#REF!</definedName>
    <definedName name="Calendrier2mois" localSheetId="89">'DVMP C2 1-21 Thu'!#REF!</definedName>
    <definedName name="Calendrier2mois" localSheetId="87">'DVMP C2 1-21 Tue'!#REF!</definedName>
    <definedName name="Calendrier2mois" localSheetId="62">'DVMP C2 1-21 Ven'!#REF!</definedName>
    <definedName name="Calendrier2mois" localSheetId="88">'DVMP C2 1-21 Wed'!#REF!</definedName>
    <definedName name="Calendrier2mois" localSheetId="71">'DVMP C2 22-42 Dim'!#REF!</definedName>
    <definedName name="Calendrier2mois" localSheetId="104">'DVMP C2 22-42 Fri'!#REF!</definedName>
    <definedName name="Calendrier2mois" localSheetId="68">'DVMP C2 22-42 Jeu'!#REF!</definedName>
    <definedName name="Calendrier2mois" localSheetId="65">'DVMP C2 22-42 Lun'!#REF!</definedName>
    <definedName name="Calendrier2mois" localSheetId="66">'DVMP C2 22-42 Mar'!#REF!</definedName>
    <definedName name="Calendrier2mois" localSheetId="67">'DVMP C2 22-42 Mer'!#REF!</definedName>
    <definedName name="Calendrier2mois" localSheetId="100">'DVMP C2 22-42 Mon'!#REF!</definedName>
    <definedName name="Calendrier2mois" localSheetId="70">'DVMP C2 22-42 Sam'!#REF!</definedName>
    <definedName name="Calendrier2mois" localSheetId="105">'DVMP C2 22-42 Sat'!#REF!</definedName>
    <definedName name="Calendrier2mois" localSheetId="106">'DVMP C2 22-42 Sun'!#REF!</definedName>
    <definedName name="Calendrier2mois" localSheetId="103">'DVMP C2 22-42 Thu'!#REF!</definedName>
    <definedName name="Calendrier2mois" localSheetId="101">'DVMP C2 22-42 Tue'!#REF!</definedName>
    <definedName name="Calendrier2mois" localSheetId="69">'DVMP C2 22-42 Ven'!#REF!</definedName>
    <definedName name="Calendrier2mois" localSheetId="102">'DVMP C2 22-42 Wed'!#REF!</definedName>
    <definedName name="Calendrier2mois">#REF!</definedName>
    <definedName name="Calendrier3ans" localSheetId="0">#REF!</definedName>
    <definedName name="Calendrier3ans" localSheetId="8">'DRD 1-2 Dim'!#REF!</definedName>
    <definedName name="Calendrier3ans" localSheetId="27">'DRD 1-2 Fri'!#REF!</definedName>
    <definedName name="Calendrier3ans" localSheetId="5">'DRD 1-2 Jeu'!#REF!</definedName>
    <definedName name="Calendrier3ans" localSheetId="2">'DRD 1-2 Lun'!#REF!</definedName>
    <definedName name="Calendrier3ans" localSheetId="3">'DRD 1-2 Mar'!#REF!</definedName>
    <definedName name="Calendrier3ans" localSheetId="4">'DRD 1-2 Mer'!#REF!</definedName>
    <definedName name="Calendrier3ans" localSheetId="23">'DRD 1-2 Mon'!#REF!</definedName>
    <definedName name="Calendrier3ans" localSheetId="7">'DRD 1-2 Sam'!#REF!</definedName>
    <definedName name="Calendrier3ans" localSheetId="28">'DRD 1-2 Sat'!#REF!</definedName>
    <definedName name="Calendrier3ans" localSheetId="29">'DRD 1-2 Sun'!#REF!</definedName>
    <definedName name="Calendrier3ans" localSheetId="26">'DRD 1-2 Thu'!#REF!</definedName>
    <definedName name="Calendrier3ans" localSheetId="24">'DRD 1-2 Tue'!#REF!</definedName>
    <definedName name="Calendrier3ans" localSheetId="6">'DRD 1-2 Ven'!#REF!</definedName>
    <definedName name="Calendrier3ans" localSheetId="25">'DRD 1-2 Wed'!#REF!</definedName>
    <definedName name="Calendrier3ans" localSheetId="15">'DRD 3-6 Dim'!#REF!</definedName>
    <definedName name="Calendrier3ans" localSheetId="34">'DRD 3-6 Fri'!#REF!</definedName>
    <definedName name="Calendrier3ans" localSheetId="12">'DRD 3-6 Jeu'!#REF!</definedName>
    <definedName name="Calendrier3ans" localSheetId="9">'DRD 3-6 Lun'!#REF!</definedName>
    <definedName name="Calendrier3ans" localSheetId="10">'DRD 3-6 Mar'!#REF!</definedName>
    <definedName name="Calendrier3ans" localSheetId="11">'DRD 3-6 Mer'!#REF!</definedName>
    <definedName name="Calendrier3ans" localSheetId="30">'DRD 3-6 Mon'!#REF!</definedName>
    <definedName name="Calendrier3ans" localSheetId="14">'DRD 3-6 Sam'!#REF!</definedName>
    <definedName name="Calendrier3ans" localSheetId="35">'DRD 3-6 Sat'!#REF!</definedName>
    <definedName name="Calendrier3ans" localSheetId="36">'DRD 3-6 Sun'!#REF!</definedName>
    <definedName name="Calendrier3ans" localSheetId="33">'DRD 3-6 Thu'!#REF!</definedName>
    <definedName name="Calendrier3ans" localSheetId="31">'DRD 3-6 Tue'!#REF!</definedName>
    <definedName name="Calendrier3ans" localSheetId="13">'DRD 3-6 Ven'!#REF!</definedName>
    <definedName name="Calendrier3ans" localSheetId="32">'DRD 3-6 Wed'!#REF!</definedName>
    <definedName name="Calendrier3ans" localSheetId="22">'DRD 7+ Dim'!#REF!</definedName>
    <definedName name="Calendrier3ans" localSheetId="41">'DRD 7+ Fri'!#REF!</definedName>
    <definedName name="Calendrier3ans" localSheetId="19">'DRD 7+ Jeu'!#REF!</definedName>
    <definedName name="Calendrier3ans" localSheetId="16">'DRD 7+ Lun'!#REF!</definedName>
    <definedName name="Calendrier3ans" localSheetId="17">'DRD 7+ Mar'!#REF!</definedName>
    <definedName name="Calendrier3ans" localSheetId="18">'DRD 7+ Mer'!#REF!</definedName>
    <definedName name="Calendrier3ans" localSheetId="37">'DRD 7+ Mon'!#REF!</definedName>
    <definedName name="Calendrier3ans" localSheetId="21">'DRD 7+ Sam'!#REF!</definedName>
    <definedName name="Calendrier3ans" localSheetId="42">'DRD 7+ Sat'!#REF!</definedName>
    <definedName name="Calendrier3ans" localSheetId="43">'DRD 7+ Sun'!#REF!</definedName>
    <definedName name="Calendrier3ans" localSheetId="40">'DRD 7+ Thu'!#REF!</definedName>
    <definedName name="Calendrier3ans" localSheetId="38">'DRD 7+ Tue'!#REF!</definedName>
    <definedName name="Calendrier3ans" localSheetId="20">'DRD 7+ Ven'!#REF!</definedName>
    <definedName name="Calendrier3ans" localSheetId="39">'DRD 7+ Wed'!#REF!</definedName>
    <definedName name="Calendrier3ans" localSheetId="120">'DVD C1-2 Dim'!#REF!</definedName>
    <definedName name="Calendrier3ans" localSheetId="160">'DVD C1-2 Fri'!#REF!</definedName>
    <definedName name="Calendrier3ans" localSheetId="117">'DVD C1-2 Jeu'!#REF!</definedName>
    <definedName name="Calendrier3ans" localSheetId="114">'DVD C1-2 Lun'!#REF!</definedName>
    <definedName name="Calendrier3ans" localSheetId="115">'DVD C1-2 Mar'!#REF!</definedName>
    <definedName name="Calendrier3ans" localSheetId="116">'DVD C1-2 Mer'!#REF!</definedName>
    <definedName name="Calendrier3ans" localSheetId="156">'DVD C1-2 Mon'!#REF!</definedName>
    <definedName name="Calendrier3ans" localSheetId="119">'DVD C1-2 Sam'!#REF!</definedName>
    <definedName name="Calendrier3ans" localSheetId="161">'DVD C1-2 Sat'!#REF!</definedName>
    <definedName name="Calendrier3ans" localSheetId="162">'DVD C1-2 Sun'!#REF!</definedName>
    <definedName name="Calendrier3ans" localSheetId="159">'DVD C1-2 Thu'!#REF!</definedName>
    <definedName name="Calendrier3ans" localSheetId="157">'DVD C1-2 Tue'!#REF!</definedName>
    <definedName name="Calendrier3ans" localSheetId="118">'DVD C1-2 Ven'!#REF!</definedName>
    <definedName name="Calendrier3ans" localSheetId="158">'DVD C1-2 Wed'!#REF!</definedName>
    <definedName name="Calendrier3ans" localSheetId="141">'DVD C1-3 Dim'!#REF!</definedName>
    <definedName name="Calendrier3ans" localSheetId="181">'DVD C1-3 Fri'!#REF!</definedName>
    <definedName name="Calendrier3ans" localSheetId="138">'DVD C1-3 Jeu'!#REF!</definedName>
    <definedName name="Calendrier3ans" localSheetId="135">'DVD C1-3 Lun'!#REF!</definedName>
    <definedName name="Calendrier3ans" localSheetId="136">'DVD C1-3 Mar'!#REF!</definedName>
    <definedName name="Calendrier3ans" localSheetId="137">'DVD C1-3 Mer'!#REF!</definedName>
    <definedName name="Calendrier3ans" localSheetId="177">'DVD C1-3 Mon'!#REF!</definedName>
    <definedName name="Calendrier3ans" localSheetId="140">'DVD C1-3 Sam'!#REF!</definedName>
    <definedName name="Calendrier3ans" localSheetId="182">'DVD C1-3 Sat'!#REF!</definedName>
    <definedName name="Calendrier3ans" localSheetId="183">'DVD C1-3 Sun'!#REF!</definedName>
    <definedName name="Calendrier3ans" localSheetId="180">'DVD C1-3 Thu'!#REF!</definedName>
    <definedName name="Calendrier3ans" localSheetId="178">'DVD C1-3 Tue'!#REF!</definedName>
    <definedName name="Calendrier3ans" localSheetId="139">'DVD C1-3 Ven'!#REF!</definedName>
    <definedName name="Calendrier3ans" localSheetId="179">'DVD C1-3 Wed'!#REF!</definedName>
    <definedName name="Calendrier3ans" localSheetId="127">'DVD C3-6 Dim'!#REF!</definedName>
    <definedName name="Calendrier3ans" localSheetId="167">'DVD C3-6 Fri'!#REF!</definedName>
    <definedName name="Calendrier3ans" localSheetId="124">'DVD C3-6 Jeu'!#REF!</definedName>
    <definedName name="Calendrier3ans" localSheetId="121">'DVD C3-6 Lun'!#REF!</definedName>
    <definedName name="Calendrier3ans" localSheetId="122">'DVD C3-6 Mar'!#REF!</definedName>
    <definedName name="Calendrier3ans" localSheetId="123">'DVD C3-6 Mer'!#REF!</definedName>
    <definedName name="Calendrier3ans" localSheetId="163">'DVD C3-6 Mon'!#REF!</definedName>
    <definedName name="Calendrier3ans" localSheetId="126">'DVD C3-6 Sam'!#REF!</definedName>
    <definedName name="Calendrier3ans" localSheetId="168">'DVD C3-6 Sat'!#REF!</definedName>
    <definedName name="Calendrier3ans" localSheetId="169">'DVD C3-6 Sun'!#REF!</definedName>
    <definedName name="Calendrier3ans" localSheetId="166">'DVD C3-6 Thu'!#REF!</definedName>
    <definedName name="Calendrier3ans" localSheetId="164">'DVD C3-6 Tue'!#REF!</definedName>
    <definedName name="Calendrier3ans" localSheetId="125">'DVD C3-6 Ven'!#REF!</definedName>
    <definedName name="Calendrier3ans" localSheetId="165">'DVD C3-6 Wed'!#REF!</definedName>
    <definedName name="Calendrier3ans" localSheetId="148">'DVD C4-8 Dim'!#REF!</definedName>
    <definedName name="Calendrier3ans" localSheetId="188">'DVD C4-8 Fri'!#REF!</definedName>
    <definedName name="Calendrier3ans" localSheetId="145">'DVD C4-8 Jeu'!#REF!</definedName>
    <definedName name="Calendrier3ans" localSheetId="142">'DVD C4-8 Lun'!#REF!</definedName>
    <definedName name="Calendrier3ans" localSheetId="143">'DVD C4-8 Mar'!#REF!</definedName>
    <definedName name="Calendrier3ans" localSheetId="144">'DVD C4-8 Mer'!#REF!</definedName>
    <definedName name="Calendrier3ans" localSheetId="184">'DVD C4-8 Mon'!#REF!</definedName>
    <definedName name="Calendrier3ans" localSheetId="147">'DVD C4-8 Sam'!#REF!</definedName>
    <definedName name="Calendrier3ans" localSheetId="189">'DVD C4-8 Sat'!#REF!</definedName>
    <definedName name="Calendrier3ans" localSheetId="190">'DVD C4-8 Sun'!#REF!</definedName>
    <definedName name="Calendrier3ans" localSheetId="187">'DVD C4-8 Thu'!#REF!</definedName>
    <definedName name="Calendrier3ans" localSheetId="185">'DVD C4-8 Tue'!#REF!</definedName>
    <definedName name="Calendrier3ans" localSheetId="146">'DVD C4-8 Ven'!#REF!</definedName>
    <definedName name="Calendrier3ans" localSheetId="186">'DVD C4-8 Wed'!#REF!</definedName>
    <definedName name="Calendrier3ans" localSheetId="134">'DVD C7+ Dim'!#REF!</definedName>
    <definedName name="Calendrier3ans" localSheetId="174">'DVD C7+ Fri'!#REF!</definedName>
    <definedName name="Calendrier3ans" localSheetId="131">'DVD C7+ Jeu'!#REF!</definedName>
    <definedName name="Calendrier3ans" localSheetId="128">'DVD C7+ Lun'!#REF!</definedName>
    <definedName name="Calendrier3ans" localSheetId="129">'DVD C7+ Mar'!#REF!</definedName>
    <definedName name="Calendrier3ans" localSheetId="130">'DVD C7+ Mer'!#REF!</definedName>
    <definedName name="Calendrier3ans" localSheetId="170">'DVD C7+ Mon'!#REF!</definedName>
    <definedName name="Calendrier3ans" localSheetId="133">'DVD C7+ Sam'!#REF!</definedName>
    <definedName name="Calendrier3ans" localSheetId="175">'DVD C7+ Sat'!#REF!</definedName>
    <definedName name="Calendrier3ans" localSheetId="176">'DVD C7+ Sun'!#REF!</definedName>
    <definedName name="Calendrier3ans" localSheetId="173">'DVD C7+ Thu'!#REF!</definedName>
    <definedName name="Calendrier3ans" localSheetId="171">'DVD C7+ Tue'!#REF!</definedName>
    <definedName name="Calendrier3ans" localSheetId="132">'DVD C7+ Ven'!#REF!</definedName>
    <definedName name="Calendrier3ans" localSheetId="172">'DVD C7+ Wed'!#REF!</definedName>
    <definedName name="Calendrier3ans" localSheetId="155">'DVD C9+ Dim'!#REF!</definedName>
    <definedName name="Calendrier3ans" localSheetId="195">'DVD C9+ Fri'!#REF!</definedName>
    <definedName name="Calendrier3ans" localSheetId="152">'DVD C9+ Jeu'!#REF!</definedName>
    <definedName name="Calendrier3ans" localSheetId="149">'DVD C9+ Lun'!#REF!</definedName>
    <definedName name="Calendrier3ans" localSheetId="150">'DVD C9+ Mar'!#REF!</definedName>
    <definedName name="Calendrier3ans" localSheetId="151">'DVD C9+ Mer'!#REF!</definedName>
    <definedName name="Calendrier3ans" localSheetId="191">'DVD C9+ Mon'!#REF!</definedName>
    <definedName name="Calendrier3ans" localSheetId="154">'DVD C9+ Sam'!#REF!</definedName>
    <definedName name="Calendrier3ans" localSheetId="196">'DVD C9+ Sat'!#REF!</definedName>
    <definedName name="Calendrier3ans" localSheetId="197">'DVD C9+ Sun'!#REF!</definedName>
    <definedName name="Calendrier3ans" localSheetId="194">'DVD C9+ Thu'!#REF!</definedName>
    <definedName name="Calendrier3ans" localSheetId="192">'DVD C9+ Tue'!#REF!</definedName>
    <definedName name="Calendrier3ans" localSheetId="153">'DVD C9+ Ven'!#REF!</definedName>
    <definedName name="Calendrier3ans" localSheetId="193">'DVD C9+ Wed'!#REF!</definedName>
    <definedName name="Calendrier3ans" localSheetId="50">'DVMP C1 1-21 Dim'!#REF!</definedName>
    <definedName name="Calendrier3ans" localSheetId="83">'DVMP C1 1-21 Fri'!#REF!</definedName>
    <definedName name="Calendrier3ans" localSheetId="47">'DVMP C1 1-21 Jeu'!#REF!</definedName>
    <definedName name="Calendrier3ans" localSheetId="44">'DVMP C1 1-21 Lun'!#REF!</definedName>
    <definedName name="Calendrier3ans" localSheetId="45">'DVMP C1 1-21 Mar'!#REF!</definedName>
    <definedName name="Calendrier3ans" localSheetId="46">'DVMP C1 1-21 Mer'!#REF!</definedName>
    <definedName name="Calendrier3ans" localSheetId="79">'DVMP C1 1-21 Mon'!#REF!</definedName>
    <definedName name="Calendrier3ans" localSheetId="49">'DVMP C1 1-21 Sam'!#REF!</definedName>
    <definedName name="Calendrier3ans" localSheetId="84">'DVMP C1 1-21 Sat'!#REF!</definedName>
    <definedName name="Calendrier3ans" localSheetId="85">'DVMP C1 1-21 Sun'!#REF!</definedName>
    <definedName name="Calendrier3ans" localSheetId="82">'DVMP C1 1-21 Thu'!#REF!</definedName>
    <definedName name="Calendrier3ans" localSheetId="80">'DVMP C1 1-21 Tue'!#REF!</definedName>
    <definedName name="Calendrier3ans" localSheetId="48">'DVMP C1 1-21 Ven'!#REF!</definedName>
    <definedName name="Calendrier3ans" localSheetId="81">'DVMP C1 1-21 Wed'!#REF!</definedName>
    <definedName name="Calendrier3ans" localSheetId="57">'DVMP C1 22-42 Dim'!#REF!</definedName>
    <definedName name="Calendrier3ans" localSheetId="97">'DVMP C1 22-42 Fri'!#REF!</definedName>
    <definedName name="Calendrier3ans" localSheetId="54">'DVMP C1 22-42 Jeu'!#REF!</definedName>
    <definedName name="Calendrier3ans" localSheetId="51">'DVMP C1 22-42 Lun'!#REF!</definedName>
    <definedName name="Calendrier3ans" localSheetId="52">'DVMP C1 22-42 Mar'!#REF!</definedName>
    <definedName name="Calendrier3ans" localSheetId="53">'DVMP C1 22-42 Mer'!#REF!</definedName>
    <definedName name="Calendrier3ans" localSheetId="93">'DVMP C1 22-42 Mon'!#REF!</definedName>
    <definedName name="Calendrier3ans" localSheetId="56">'DVMP C1 22-42 Sam'!#REF!</definedName>
    <definedName name="Calendrier3ans" localSheetId="98">'DVMP C1 22-42 Sat'!#REF!</definedName>
    <definedName name="Calendrier3ans" localSheetId="99">'DVMP C1 22-42 Sun'!#REF!</definedName>
    <definedName name="Calendrier3ans" localSheetId="96">'DVMP C1 22-42 Thu'!#REF!</definedName>
    <definedName name="Calendrier3ans" localSheetId="94">'DVMP C1 22-42 Tue'!#REF!</definedName>
    <definedName name="Calendrier3ans" localSheetId="55">'DVMP C1 22-42 Ven'!#REF!</definedName>
    <definedName name="Calendrier3ans" localSheetId="95">'DVMP C1 22-42 Wed'!#REF!</definedName>
    <definedName name="Calendrier3ans" localSheetId="78">'DVMP C10+ Dim'!#REF!</definedName>
    <definedName name="Calendrier3ans" localSheetId="111">'DVMP C10+ Fri'!#REF!</definedName>
    <definedName name="Calendrier3ans" localSheetId="75">'DVMP C10+ Jeu'!#REF!</definedName>
    <definedName name="Calendrier3ans" localSheetId="72">'DVMP C10+ Lun'!#REF!</definedName>
    <definedName name="Calendrier3ans" localSheetId="73">'DVMP C10+ Mar'!#REF!</definedName>
    <definedName name="Calendrier3ans" localSheetId="74">'DVMP C10+ Mer'!#REF!</definedName>
    <definedName name="Calendrier3ans" localSheetId="107">'DVMP C10+ Mon'!#REF!</definedName>
    <definedName name="Calendrier3ans" localSheetId="77">'DVMP C10+ Sam'!#REF!</definedName>
    <definedName name="Calendrier3ans" localSheetId="112">'DVMP C10+ Sat'!#REF!</definedName>
    <definedName name="Calendrier3ans" localSheetId="113">'DVMP C10+ Sun'!#REF!</definedName>
    <definedName name="Calendrier3ans" localSheetId="110">'DVMP C10+ Thu'!#REF!</definedName>
    <definedName name="Calendrier3ans" localSheetId="108">'DVMP C10+ Tue'!#REF!</definedName>
    <definedName name="Calendrier3ans" localSheetId="76">'DVMP C10+ Ven'!#REF!</definedName>
    <definedName name="Calendrier3ans" localSheetId="109">'DVMP C10+ Wed'!#REF!</definedName>
    <definedName name="Calendrier3ans" localSheetId="64">'DVMP C2 1-21 Dim'!#REF!</definedName>
    <definedName name="Calendrier3ans" localSheetId="90">'DVMP C2 1-21 Fri'!#REF!</definedName>
    <definedName name="Calendrier3ans" localSheetId="61">'DVMP C2 1-21 Jeu'!#REF!</definedName>
    <definedName name="Calendrier3ans" localSheetId="58">'DVMP C2 1-21 Lun'!#REF!</definedName>
    <definedName name="Calendrier3ans" localSheetId="59">'DVMP C2 1-21 Mar'!#REF!</definedName>
    <definedName name="Calendrier3ans" localSheetId="60">'DVMP C2 1-21 Mer'!#REF!</definedName>
    <definedName name="Calendrier3ans" localSheetId="86">'DVMP C2 1-21 Mon'!#REF!</definedName>
    <definedName name="Calendrier3ans" localSheetId="63">'DVMP C2 1-21 Sam'!#REF!</definedName>
    <definedName name="Calendrier3ans" localSheetId="91">'DVMP C2 1-21 Sat'!#REF!</definedName>
    <definedName name="Calendrier3ans" localSheetId="92">'DVMP C2 1-21 Sun'!#REF!</definedName>
    <definedName name="Calendrier3ans" localSheetId="89">'DVMP C2 1-21 Thu'!#REF!</definedName>
    <definedName name="Calendrier3ans" localSheetId="87">'DVMP C2 1-21 Tue'!#REF!</definedName>
    <definedName name="Calendrier3ans" localSheetId="62">'DVMP C2 1-21 Ven'!#REF!</definedName>
    <definedName name="Calendrier3ans" localSheetId="88">'DVMP C2 1-21 Wed'!#REF!</definedName>
    <definedName name="Calendrier3ans" localSheetId="71">'DVMP C2 22-42 Dim'!#REF!</definedName>
    <definedName name="Calendrier3ans" localSheetId="104">'DVMP C2 22-42 Fri'!#REF!</definedName>
    <definedName name="Calendrier3ans" localSheetId="68">'DVMP C2 22-42 Jeu'!#REF!</definedName>
    <definedName name="Calendrier3ans" localSheetId="65">'DVMP C2 22-42 Lun'!#REF!</definedName>
    <definedName name="Calendrier3ans" localSheetId="66">'DVMP C2 22-42 Mar'!#REF!</definedName>
    <definedName name="Calendrier3ans" localSheetId="67">'DVMP C2 22-42 Mer'!#REF!</definedName>
    <definedName name="Calendrier3ans" localSheetId="100">'DVMP C2 22-42 Mon'!#REF!</definedName>
    <definedName name="Calendrier3ans" localSheetId="70">'DVMP C2 22-42 Sam'!#REF!</definedName>
    <definedName name="Calendrier3ans" localSheetId="105">'DVMP C2 22-42 Sat'!#REF!</definedName>
    <definedName name="Calendrier3ans" localSheetId="106">'DVMP C2 22-42 Sun'!#REF!</definedName>
    <definedName name="Calendrier3ans" localSheetId="103">'DVMP C2 22-42 Thu'!#REF!</definedName>
    <definedName name="Calendrier3ans" localSheetId="101">'DVMP C2 22-42 Tue'!#REF!</definedName>
    <definedName name="Calendrier3ans" localSheetId="69">'DVMP C2 22-42 Ven'!#REF!</definedName>
    <definedName name="Calendrier3ans" localSheetId="102">'DVMP C2 22-42 Wed'!#REF!</definedName>
    <definedName name="Calendrier3ans">#REF!</definedName>
    <definedName name="Calendrier3mois" localSheetId="0">#REF!</definedName>
    <definedName name="Calendrier3mois" localSheetId="8">'DRD 1-2 Dim'!#REF!</definedName>
    <definedName name="Calendrier3mois" localSheetId="27">'DRD 1-2 Fri'!#REF!</definedName>
    <definedName name="Calendrier3mois" localSheetId="5">'DRD 1-2 Jeu'!#REF!</definedName>
    <definedName name="Calendrier3mois" localSheetId="2">'DRD 1-2 Lun'!#REF!</definedName>
    <definedName name="Calendrier3mois" localSheetId="3">'DRD 1-2 Mar'!#REF!</definedName>
    <definedName name="Calendrier3mois" localSheetId="4">'DRD 1-2 Mer'!#REF!</definedName>
    <definedName name="Calendrier3mois" localSheetId="23">'DRD 1-2 Mon'!#REF!</definedName>
    <definedName name="Calendrier3mois" localSheetId="7">'DRD 1-2 Sam'!#REF!</definedName>
    <definedName name="Calendrier3mois" localSheetId="28">'DRD 1-2 Sat'!#REF!</definedName>
    <definedName name="Calendrier3mois" localSheetId="29">'DRD 1-2 Sun'!#REF!</definedName>
    <definedName name="Calendrier3mois" localSheetId="26">'DRD 1-2 Thu'!#REF!</definedName>
    <definedName name="Calendrier3mois" localSheetId="24">'DRD 1-2 Tue'!#REF!</definedName>
    <definedName name="Calendrier3mois" localSheetId="6">'DRD 1-2 Ven'!#REF!</definedName>
    <definedName name="Calendrier3mois" localSheetId="25">'DRD 1-2 Wed'!#REF!</definedName>
    <definedName name="Calendrier3mois" localSheetId="15">'DRD 3-6 Dim'!#REF!</definedName>
    <definedName name="Calendrier3mois" localSheetId="34">'DRD 3-6 Fri'!#REF!</definedName>
    <definedName name="Calendrier3mois" localSheetId="12">'DRD 3-6 Jeu'!#REF!</definedName>
    <definedName name="Calendrier3mois" localSheetId="9">'DRD 3-6 Lun'!#REF!</definedName>
    <definedName name="Calendrier3mois" localSheetId="10">'DRD 3-6 Mar'!#REF!</definedName>
    <definedName name="Calendrier3mois" localSheetId="11">'DRD 3-6 Mer'!#REF!</definedName>
    <definedName name="Calendrier3mois" localSheetId="30">'DRD 3-6 Mon'!#REF!</definedName>
    <definedName name="Calendrier3mois" localSheetId="14">'DRD 3-6 Sam'!#REF!</definedName>
    <definedName name="Calendrier3mois" localSheetId="35">'DRD 3-6 Sat'!#REF!</definedName>
    <definedName name="Calendrier3mois" localSheetId="36">'DRD 3-6 Sun'!#REF!</definedName>
    <definedName name="Calendrier3mois" localSheetId="33">'DRD 3-6 Thu'!#REF!</definedName>
    <definedName name="Calendrier3mois" localSheetId="31">'DRD 3-6 Tue'!#REF!</definedName>
    <definedName name="Calendrier3mois" localSheetId="13">'DRD 3-6 Ven'!#REF!</definedName>
    <definedName name="Calendrier3mois" localSheetId="32">'DRD 3-6 Wed'!#REF!</definedName>
    <definedName name="Calendrier3mois" localSheetId="22">'DRD 7+ Dim'!#REF!</definedName>
    <definedName name="Calendrier3mois" localSheetId="41">'DRD 7+ Fri'!#REF!</definedName>
    <definedName name="Calendrier3mois" localSheetId="19">'DRD 7+ Jeu'!#REF!</definedName>
    <definedName name="Calendrier3mois" localSheetId="16">'DRD 7+ Lun'!#REF!</definedName>
    <definedName name="Calendrier3mois" localSheetId="17">'DRD 7+ Mar'!#REF!</definedName>
    <definedName name="Calendrier3mois" localSheetId="18">'DRD 7+ Mer'!#REF!</definedName>
    <definedName name="Calendrier3mois" localSheetId="37">'DRD 7+ Mon'!#REF!</definedName>
    <definedName name="Calendrier3mois" localSheetId="21">'DRD 7+ Sam'!#REF!</definedName>
    <definedName name="Calendrier3mois" localSheetId="42">'DRD 7+ Sat'!#REF!</definedName>
    <definedName name="Calendrier3mois" localSheetId="43">'DRD 7+ Sun'!#REF!</definedName>
    <definedName name="Calendrier3mois" localSheetId="40">'DRD 7+ Thu'!#REF!</definedName>
    <definedName name="Calendrier3mois" localSheetId="38">'DRD 7+ Tue'!#REF!</definedName>
    <definedName name="Calendrier3mois" localSheetId="20">'DRD 7+ Ven'!#REF!</definedName>
    <definedName name="Calendrier3mois" localSheetId="39">'DRD 7+ Wed'!#REF!</definedName>
    <definedName name="Calendrier3mois" localSheetId="120">'DVD C1-2 Dim'!#REF!</definedName>
    <definedName name="Calendrier3mois" localSheetId="160">'DVD C1-2 Fri'!#REF!</definedName>
    <definedName name="Calendrier3mois" localSheetId="117">'DVD C1-2 Jeu'!#REF!</definedName>
    <definedName name="Calendrier3mois" localSheetId="114">'DVD C1-2 Lun'!#REF!</definedName>
    <definedName name="Calendrier3mois" localSheetId="115">'DVD C1-2 Mar'!#REF!</definedName>
    <definedName name="Calendrier3mois" localSheetId="116">'DVD C1-2 Mer'!#REF!</definedName>
    <definedName name="Calendrier3mois" localSheetId="156">'DVD C1-2 Mon'!#REF!</definedName>
    <definedName name="Calendrier3mois" localSheetId="119">'DVD C1-2 Sam'!#REF!</definedName>
    <definedName name="Calendrier3mois" localSheetId="161">'DVD C1-2 Sat'!#REF!</definedName>
    <definedName name="Calendrier3mois" localSheetId="162">'DVD C1-2 Sun'!#REF!</definedName>
    <definedName name="Calendrier3mois" localSheetId="159">'DVD C1-2 Thu'!#REF!</definedName>
    <definedName name="Calendrier3mois" localSheetId="157">'DVD C1-2 Tue'!#REF!</definedName>
    <definedName name="Calendrier3mois" localSheetId="118">'DVD C1-2 Ven'!#REF!</definedName>
    <definedName name="Calendrier3mois" localSheetId="158">'DVD C1-2 Wed'!#REF!</definedName>
    <definedName name="Calendrier3mois" localSheetId="141">'DVD C1-3 Dim'!#REF!</definedName>
    <definedName name="Calendrier3mois" localSheetId="181">'DVD C1-3 Fri'!#REF!</definedName>
    <definedName name="Calendrier3mois" localSheetId="138">'DVD C1-3 Jeu'!#REF!</definedName>
    <definedName name="Calendrier3mois" localSheetId="135">'DVD C1-3 Lun'!#REF!</definedName>
    <definedName name="Calendrier3mois" localSheetId="136">'DVD C1-3 Mar'!#REF!</definedName>
    <definedName name="Calendrier3mois" localSheetId="137">'DVD C1-3 Mer'!#REF!</definedName>
    <definedName name="Calendrier3mois" localSheetId="177">'DVD C1-3 Mon'!#REF!</definedName>
    <definedName name="Calendrier3mois" localSheetId="140">'DVD C1-3 Sam'!#REF!</definedName>
    <definedName name="Calendrier3mois" localSheetId="182">'DVD C1-3 Sat'!#REF!</definedName>
    <definedName name="Calendrier3mois" localSheetId="183">'DVD C1-3 Sun'!#REF!</definedName>
    <definedName name="Calendrier3mois" localSheetId="180">'DVD C1-3 Thu'!#REF!</definedName>
    <definedName name="Calendrier3mois" localSheetId="178">'DVD C1-3 Tue'!#REF!</definedName>
    <definedName name="Calendrier3mois" localSheetId="139">'DVD C1-3 Ven'!#REF!</definedName>
    <definedName name="Calendrier3mois" localSheetId="179">'DVD C1-3 Wed'!#REF!</definedName>
    <definedName name="Calendrier3mois" localSheetId="127">'DVD C3-6 Dim'!#REF!</definedName>
    <definedName name="Calendrier3mois" localSheetId="167">'DVD C3-6 Fri'!#REF!</definedName>
    <definedName name="Calendrier3mois" localSheetId="124">'DVD C3-6 Jeu'!#REF!</definedName>
    <definedName name="Calendrier3mois" localSheetId="121">'DVD C3-6 Lun'!#REF!</definedName>
    <definedName name="Calendrier3mois" localSheetId="122">'DVD C3-6 Mar'!#REF!</definedName>
    <definedName name="Calendrier3mois" localSheetId="123">'DVD C3-6 Mer'!#REF!</definedName>
    <definedName name="Calendrier3mois" localSheetId="163">'DVD C3-6 Mon'!#REF!</definedName>
    <definedName name="Calendrier3mois" localSheetId="126">'DVD C3-6 Sam'!#REF!</definedName>
    <definedName name="Calendrier3mois" localSheetId="168">'DVD C3-6 Sat'!#REF!</definedName>
    <definedName name="Calendrier3mois" localSheetId="169">'DVD C3-6 Sun'!#REF!</definedName>
    <definedName name="Calendrier3mois" localSheetId="166">'DVD C3-6 Thu'!#REF!</definedName>
    <definedName name="Calendrier3mois" localSheetId="164">'DVD C3-6 Tue'!#REF!</definedName>
    <definedName name="Calendrier3mois" localSheetId="125">'DVD C3-6 Ven'!#REF!</definedName>
    <definedName name="Calendrier3mois" localSheetId="165">'DVD C3-6 Wed'!#REF!</definedName>
    <definedName name="Calendrier3mois" localSheetId="148">'DVD C4-8 Dim'!#REF!</definedName>
    <definedName name="Calendrier3mois" localSheetId="188">'DVD C4-8 Fri'!#REF!</definedName>
    <definedName name="Calendrier3mois" localSheetId="145">'DVD C4-8 Jeu'!#REF!</definedName>
    <definedName name="Calendrier3mois" localSheetId="142">'DVD C4-8 Lun'!#REF!</definedName>
    <definedName name="Calendrier3mois" localSheetId="143">'DVD C4-8 Mar'!#REF!</definedName>
    <definedName name="Calendrier3mois" localSheetId="144">'DVD C4-8 Mer'!#REF!</definedName>
    <definedName name="Calendrier3mois" localSheetId="184">'DVD C4-8 Mon'!#REF!</definedName>
    <definedName name="Calendrier3mois" localSheetId="147">'DVD C4-8 Sam'!#REF!</definedName>
    <definedName name="Calendrier3mois" localSheetId="189">'DVD C4-8 Sat'!#REF!</definedName>
    <definedName name="Calendrier3mois" localSheetId="190">'DVD C4-8 Sun'!#REF!</definedName>
    <definedName name="Calendrier3mois" localSheetId="187">'DVD C4-8 Thu'!#REF!</definedName>
    <definedName name="Calendrier3mois" localSheetId="185">'DVD C4-8 Tue'!#REF!</definedName>
    <definedName name="Calendrier3mois" localSheetId="146">'DVD C4-8 Ven'!#REF!</definedName>
    <definedName name="Calendrier3mois" localSheetId="186">'DVD C4-8 Wed'!#REF!</definedName>
    <definedName name="Calendrier3mois" localSheetId="134">'DVD C7+ Dim'!#REF!</definedName>
    <definedName name="Calendrier3mois" localSheetId="174">'DVD C7+ Fri'!#REF!</definedName>
    <definedName name="Calendrier3mois" localSheetId="131">'DVD C7+ Jeu'!#REF!</definedName>
    <definedName name="Calendrier3mois" localSheetId="128">'DVD C7+ Lun'!#REF!</definedName>
    <definedName name="Calendrier3mois" localSheetId="129">'DVD C7+ Mar'!#REF!</definedName>
    <definedName name="Calendrier3mois" localSheetId="130">'DVD C7+ Mer'!#REF!</definedName>
    <definedName name="Calendrier3mois" localSheetId="170">'DVD C7+ Mon'!#REF!</definedName>
    <definedName name="Calendrier3mois" localSheetId="133">'DVD C7+ Sam'!#REF!</definedName>
    <definedName name="Calendrier3mois" localSheetId="175">'DVD C7+ Sat'!#REF!</definedName>
    <definedName name="Calendrier3mois" localSheetId="176">'DVD C7+ Sun'!#REF!</definedName>
    <definedName name="Calendrier3mois" localSheetId="173">'DVD C7+ Thu'!#REF!</definedName>
    <definedName name="Calendrier3mois" localSheetId="171">'DVD C7+ Tue'!#REF!</definedName>
    <definedName name="Calendrier3mois" localSheetId="132">'DVD C7+ Ven'!#REF!</definedName>
    <definedName name="Calendrier3mois" localSheetId="172">'DVD C7+ Wed'!#REF!</definedName>
    <definedName name="Calendrier3mois" localSheetId="155">'DVD C9+ Dim'!#REF!</definedName>
    <definedName name="Calendrier3mois" localSheetId="195">'DVD C9+ Fri'!#REF!</definedName>
    <definedName name="Calendrier3mois" localSheetId="152">'DVD C9+ Jeu'!#REF!</definedName>
    <definedName name="Calendrier3mois" localSheetId="149">'DVD C9+ Lun'!#REF!</definedName>
    <definedName name="Calendrier3mois" localSheetId="150">'DVD C9+ Mar'!#REF!</definedName>
    <definedName name="Calendrier3mois" localSheetId="151">'DVD C9+ Mer'!#REF!</definedName>
    <definedName name="Calendrier3mois" localSheetId="191">'DVD C9+ Mon'!#REF!</definedName>
    <definedName name="Calendrier3mois" localSheetId="154">'DVD C9+ Sam'!#REF!</definedName>
    <definedName name="Calendrier3mois" localSheetId="196">'DVD C9+ Sat'!#REF!</definedName>
    <definedName name="Calendrier3mois" localSheetId="197">'DVD C9+ Sun'!#REF!</definedName>
    <definedName name="Calendrier3mois" localSheetId="194">'DVD C9+ Thu'!#REF!</definedName>
    <definedName name="Calendrier3mois" localSheetId="192">'DVD C9+ Tue'!#REF!</definedName>
    <definedName name="Calendrier3mois" localSheetId="153">'DVD C9+ Ven'!#REF!</definedName>
    <definedName name="Calendrier3mois" localSheetId="193">'DVD C9+ Wed'!#REF!</definedName>
    <definedName name="Calendrier3mois" localSheetId="50">'DVMP C1 1-21 Dim'!#REF!</definedName>
    <definedName name="Calendrier3mois" localSheetId="83">'DVMP C1 1-21 Fri'!#REF!</definedName>
    <definedName name="Calendrier3mois" localSheetId="47">'DVMP C1 1-21 Jeu'!#REF!</definedName>
    <definedName name="Calendrier3mois" localSheetId="44">'DVMP C1 1-21 Lun'!#REF!</definedName>
    <definedName name="Calendrier3mois" localSheetId="45">'DVMP C1 1-21 Mar'!#REF!</definedName>
    <definedName name="Calendrier3mois" localSheetId="46">'DVMP C1 1-21 Mer'!#REF!</definedName>
    <definedName name="Calendrier3mois" localSheetId="79">'DVMP C1 1-21 Mon'!#REF!</definedName>
    <definedName name="Calendrier3mois" localSheetId="49">'DVMP C1 1-21 Sam'!#REF!</definedName>
    <definedName name="Calendrier3mois" localSheetId="84">'DVMP C1 1-21 Sat'!#REF!</definedName>
    <definedName name="Calendrier3mois" localSheetId="85">'DVMP C1 1-21 Sun'!#REF!</definedName>
    <definedName name="Calendrier3mois" localSheetId="82">'DVMP C1 1-21 Thu'!#REF!</definedName>
    <definedName name="Calendrier3mois" localSheetId="80">'DVMP C1 1-21 Tue'!#REF!</definedName>
    <definedName name="Calendrier3mois" localSheetId="48">'DVMP C1 1-21 Ven'!#REF!</definedName>
    <definedName name="Calendrier3mois" localSheetId="81">'DVMP C1 1-21 Wed'!#REF!</definedName>
    <definedName name="Calendrier3mois" localSheetId="57">'DVMP C1 22-42 Dim'!#REF!</definedName>
    <definedName name="Calendrier3mois" localSheetId="97">'DVMP C1 22-42 Fri'!#REF!</definedName>
    <definedName name="Calendrier3mois" localSheetId="54">'DVMP C1 22-42 Jeu'!#REF!</definedName>
    <definedName name="Calendrier3mois" localSheetId="51">'DVMP C1 22-42 Lun'!#REF!</definedName>
    <definedName name="Calendrier3mois" localSheetId="52">'DVMP C1 22-42 Mar'!#REF!</definedName>
    <definedName name="Calendrier3mois" localSheetId="53">'DVMP C1 22-42 Mer'!#REF!</definedName>
    <definedName name="Calendrier3mois" localSheetId="93">'DVMP C1 22-42 Mon'!#REF!</definedName>
    <definedName name="Calendrier3mois" localSheetId="56">'DVMP C1 22-42 Sam'!#REF!</definedName>
    <definedName name="Calendrier3mois" localSheetId="98">'DVMP C1 22-42 Sat'!#REF!</definedName>
    <definedName name="Calendrier3mois" localSheetId="99">'DVMP C1 22-42 Sun'!#REF!</definedName>
    <definedName name="Calendrier3mois" localSheetId="96">'DVMP C1 22-42 Thu'!#REF!</definedName>
    <definedName name="Calendrier3mois" localSheetId="94">'DVMP C1 22-42 Tue'!#REF!</definedName>
    <definedName name="Calendrier3mois" localSheetId="55">'DVMP C1 22-42 Ven'!#REF!</definedName>
    <definedName name="Calendrier3mois" localSheetId="95">'DVMP C1 22-42 Wed'!#REF!</definedName>
    <definedName name="Calendrier3mois" localSheetId="78">'DVMP C10+ Dim'!#REF!</definedName>
    <definedName name="Calendrier3mois" localSheetId="111">'DVMP C10+ Fri'!#REF!</definedName>
    <definedName name="Calendrier3mois" localSheetId="75">'DVMP C10+ Jeu'!#REF!</definedName>
    <definedName name="Calendrier3mois" localSheetId="72">'DVMP C10+ Lun'!#REF!</definedName>
    <definedName name="Calendrier3mois" localSheetId="73">'DVMP C10+ Mar'!#REF!</definedName>
    <definedName name="Calendrier3mois" localSheetId="74">'DVMP C10+ Mer'!#REF!</definedName>
    <definedName name="Calendrier3mois" localSheetId="107">'DVMP C10+ Mon'!#REF!</definedName>
    <definedName name="Calendrier3mois" localSheetId="77">'DVMP C10+ Sam'!#REF!</definedName>
    <definedName name="Calendrier3mois" localSheetId="112">'DVMP C10+ Sat'!#REF!</definedName>
    <definedName name="Calendrier3mois" localSheetId="113">'DVMP C10+ Sun'!#REF!</definedName>
    <definedName name="Calendrier3mois" localSheetId="110">'DVMP C10+ Thu'!#REF!</definedName>
    <definedName name="Calendrier3mois" localSheetId="108">'DVMP C10+ Tue'!#REF!</definedName>
    <definedName name="Calendrier3mois" localSheetId="76">'DVMP C10+ Ven'!#REF!</definedName>
    <definedName name="Calendrier3mois" localSheetId="109">'DVMP C10+ Wed'!#REF!</definedName>
    <definedName name="Calendrier3mois" localSheetId="64">'DVMP C2 1-21 Dim'!#REF!</definedName>
    <definedName name="Calendrier3mois" localSheetId="90">'DVMP C2 1-21 Fri'!#REF!</definedName>
    <definedName name="Calendrier3mois" localSheetId="61">'DVMP C2 1-21 Jeu'!#REF!</definedName>
    <definedName name="Calendrier3mois" localSheetId="58">'DVMP C2 1-21 Lun'!#REF!</definedName>
    <definedName name="Calendrier3mois" localSheetId="59">'DVMP C2 1-21 Mar'!#REF!</definedName>
    <definedName name="Calendrier3mois" localSheetId="60">'DVMP C2 1-21 Mer'!#REF!</definedName>
    <definedName name="Calendrier3mois" localSheetId="86">'DVMP C2 1-21 Mon'!#REF!</definedName>
    <definedName name="Calendrier3mois" localSheetId="63">'DVMP C2 1-21 Sam'!#REF!</definedName>
    <definedName name="Calendrier3mois" localSheetId="91">'DVMP C2 1-21 Sat'!#REF!</definedName>
    <definedName name="Calendrier3mois" localSheetId="92">'DVMP C2 1-21 Sun'!#REF!</definedName>
    <definedName name="Calendrier3mois" localSheetId="89">'DVMP C2 1-21 Thu'!#REF!</definedName>
    <definedName name="Calendrier3mois" localSheetId="87">'DVMP C2 1-21 Tue'!#REF!</definedName>
    <definedName name="Calendrier3mois" localSheetId="62">'DVMP C2 1-21 Ven'!#REF!</definedName>
    <definedName name="Calendrier3mois" localSheetId="88">'DVMP C2 1-21 Wed'!#REF!</definedName>
    <definedName name="Calendrier3mois" localSheetId="71">'DVMP C2 22-42 Dim'!#REF!</definedName>
    <definedName name="Calendrier3mois" localSheetId="104">'DVMP C2 22-42 Fri'!#REF!</definedName>
    <definedName name="Calendrier3mois" localSheetId="68">'DVMP C2 22-42 Jeu'!#REF!</definedName>
    <definedName name="Calendrier3mois" localSheetId="65">'DVMP C2 22-42 Lun'!#REF!</definedName>
    <definedName name="Calendrier3mois" localSheetId="66">'DVMP C2 22-42 Mar'!#REF!</definedName>
    <definedName name="Calendrier3mois" localSheetId="67">'DVMP C2 22-42 Mer'!#REF!</definedName>
    <definedName name="Calendrier3mois" localSheetId="100">'DVMP C2 22-42 Mon'!#REF!</definedName>
    <definedName name="Calendrier3mois" localSheetId="70">'DVMP C2 22-42 Sam'!#REF!</definedName>
    <definedName name="Calendrier3mois" localSheetId="105">'DVMP C2 22-42 Sat'!#REF!</definedName>
    <definedName name="Calendrier3mois" localSheetId="106">'DVMP C2 22-42 Sun'!#REF!</definedName>
    <definedName name="Calendrier3mois" localSheetId="103">'DVMP C2 22-42 Thu'!#REF!</definedName>
    <definedName name="Calendrier3mois" localSheetId="101">'DVMP C2 22-42 Tue'!#REF!</definedName>
    <definedName name="Calendrier3mois" localSheetId="69">'DVMP C2 22-42 Ven'!#REF!</definedName>
    <definedName name="Calendrier3mois" localSheetId="102">'DVMP C2 22-42 Wed'!#REF!</definedName>
    <definedName name="Calendrier3mois">#REF!</definedName>
    <definedName name="Calendrier4ans" localSheetId="0">#REF!</definedName>
    <definedName name="Calendrier4ans" localSheetId="8">'DRD 1-2 Dim'!#REF!</definedName>
    <definedName name="Calendrier4ans" localSheetId="27">'DRD 1-2 Fri'!#REF!</definedName>
    <definedName name="Calendrier4ans" localSheetId="5">'DRD 1-2 Jeu'!#REF!</definedName>
    <definedName name="Calendrier4ans" localSheetId="2">'DRD 1-2 Lun'!#REF!</definedName>
    <definedName name="Calendrier4ans" localSheetId="3">'DRD 1-2 Mar'!#REF!</definedName>
    <definedName name="Calendrier4ans" localSheetId="4">'DRD 1-2 Mer'!#REF!</definedName>
    <definedName name="Calendrier4ans" localSheetId="23">'DRD 1-2 Mon'!#REF!</definedName>
    <definedName name="Calendrier4ans" localSheetId="7">'DRD 1-2 Sam'!#REF!</definedName>
    <definedName name="Calendrier4ans" localSheetId="28">'DRD 1-2 Sat'!#REF!</definedName>
    <definedName name="Calendrier4ans" localSheetId="29">'DRD 1-2 Sun'!#REF!</definedName>
    <definedName name="Calendrier4ans" localSheetId="26">'DRD 1-2 Thu'!#REF!</definedName>
    <definedName name="Calendrier4ans" localSheetId="24">'DRD 1-2 Tue'!#REF!</definedName>
    <definedName name="Calendrier4ans" localSheetId="6">'DRD 1-2 Ven'!#REF!</definedName>
    <definedName name="Calendrier4ans" localSheetId="25">'DRD 1-2 Wed'!#REF!</definedName>
    <definedName name="Calendrier4ans" localSheetId="15">'DRD 3-6 Dim'!#REF!</definedName>
    <definedName name="Calendrier4ans" localSheetId="34">'DRD 3-6 Fri'!#REF!</definedName>
    <definedName name="Calendrier4ans" localSheetId="12">'DRD 3-6 Jeu'!#REF!</definedName>
    <definedName name="Calendrier4ans" localSheetId="9">'DRD 3-6 Lun'!#REF!</definedName>
    <definedName name="Calendrier4ans" localSheetId="10">'DRD 3-6 Mar'!#REF!</definedName>
    <definedName name="Calendrier4ans" localSheetId="11">'DRD 3-6 Mer'!#REF!</definedName>
    <definedName name="Calendrier4ans" localSheetId="30">'DRD 3-6 Mon'!#REF!</definedName>
    <definedName name="Calendrier4ans" localSheetId="14">'DRD 3-6 Sam'!#REF!</definedName>
    <definedName name="Calendrier4ans" localSheetId="35">'DRD 3-6 Sat'!#REF!</definedName>
    <definedName name="Calendrier4ans" localSheetId="36">'DRD 3-6 Sun'!#REF!</definedName>
    <definedName name="Calendrier4ans" localSheetId="33">'DRD 3-6 Thu'!#REF!</definedName>
    <definedName name="Calendrier4ans" localSheetId="31">'DRD 3-6 Tue'!#REF!</definedName>
    <definedName name="Calendrier4ans" localSheetId="13">'DRD 3-6 Ven'!#REF!</definedName>
    <definedName name="Calendrier4ans" localSheetId="32">'DRD 3-6 Wed'!#REF!</definedName>
    <definedName name="Calendrier4ans" localSheetId="22">'DRD 7+ Dim'!#REF!</definedName>
    <definedName name="Calendrier4ans" localSheetId="41">'DRD 7+ Fri'!#REF!</definedName>
    <definedName name="Calendrier4ans" localSheetId="19">'DRD 7+ Jeu'!#REF!</definedName>
    <definedName name="Calendrier4ans" localSheetId="16">'DRD 7+ Lun'!#REF!</definedName>
    <definedName name="Calendrier4ans" localSheetId="17">'DRD 7+ Mar'!#REF!</definedName>
    <definedName name="Calendrier4ans" localSheetId="18">'DRD 7+ Mer'!#REF!</definedName>
    <definedName name="Calendrier4ans" localSheetId="37">'DRD 7+ Mon'!#REF!</definedName>
    <definedName name="Calendrier4ans" localSheetId="21">'DRD 7+ Sam'!#REF!</definedName>
    <definedName name="Calendrier4ans" localSheetId="42">'DRD 7+ Sat'!#REF!</definedName>
    <definedName name="Calendrier4ans" localSheetId="43">'DRD 7+ Sun'!#REF!</definedName>
    <definedName name="Calendrier4ans" localSheetId="40">'DRD 7+ Thu'!#REF!</definedName>
    <definedName name="Calendrier4ans" localSheetId="38">'DRD 7+ Tue'!#REF!</definedName>
    <definedName name="Calendrier4ans" localSheetId="20">'DRD 7+ Ven'!#REF!</definedName>
    <definedName name="Calendrier4ans" localSheetId="39">'DRD 7+ Wed'!#REF!</definedName>
    <definedName name="Calendrier4ans" localSheetId="120">'DVD C1-2 Dim'!#REF!</definedName>
    <definedName name="Calendrier4ans" localSheetId="160">'DVD C1-2 Fri'!#REF!</definedName>
    <definedName name="Calendrier4ans" localSheetId="117">'DVD C1-2 Jeu'!#REF!</definedName>
    <definedName name="Calendrier4ans" localSheetId="114">'DVD C1-2 Lun'!#REF!</definedName>
    <definedName name="Calendrier4ans" localSheetId="115">'DVD C1-2 Mar'!#REF!</definedName>
    <definedName name="Calendrier4ans" localSheetId="116">'DVD C1-2 Mer'!#REF!</definedName>
    <definedName name="Calendrier4ans" localSheetId="156">'DVD C1-2 Mon'!#REF!</definedName>
    <definedName name="Calendrier4ans" localSheetId="119">'DVD C1-2 Sam'!#REF!</definedName>
    <definedName name="Calendrier4ans" localSheetId="161">'DVD C1-2 Sat'!#REF!</definedName>
    <definedName name="Calendrier4ans" localSheetId="162">'DVD C1-2 Sun'!#REF!</definedName>
    <definedName name="Calendrier4ans" localSheetId="159">'DVD C1-2 Thu'!#REF!</definedName>
    <definedName name="Calendrier4ans" localSheetId="157">'DVD C1-2 Tue'!#REF!</definedName>
    <definedName name="Calendrier4ans" localSheetId="118">'DVD C1-2 Ven'!#REF!</definedName>
    <definedName name="Calendrier4ans" localSheetId="158">'DVD C1-2 Wed'!#REF!</definedName>
    <definedName name="Calendrier4ans" localSheetId="141">'DVD C1-3 Dim'!#REF!</definedName>
    <definedName name="Calendrier4ans" localSheetId="181">'DVD C1-3 Fri'!#REF!</definedName>
    <definedName name="Calendrier4ans" localSheetId="138">'DVD C1-3 Jeu'!#REF!</definedName>
    <definedName name="Calendrier4ans" localSheetId="135">'DVD C1-3 Lun'!#REF!</definedName>
    <definedName name="Calendrier4ans" localSheetId="136">'DVD C1-3 Mar'!#REF!</definedName>
    <definedName name="Calendrier4ans" localSheetId="137">'DVD C1-3 Mer'!#REF!</definedName>
    <definedName name="Calendrier4ans" localSheetId="177">'DVD C1-3 Mon'!#REF!</definedName>
    <definedName name="Calendrier4ans" localSheetId="140">'DVD C1-3 Sam'!#REF!</definedName>
    <definedName name="Calendrier4ans" localSheetId="182">'DVD C1-3 Sat'!#REF!</definedName>
    <definedName name="Calendrier4ans" localSheetId="183">'DVD C1-3 Sun'!#REF!</definedName>
    <definedName name="Calendrier4ans" localSheetId="180">'DVD C1-3 Thu'!#REF!</definedName>
    <definedName name="Calendrier4ans" localSheetId="178">'DVD C1-3 Tue'!#REF!</definedName>
    <definedName name="Calendrier4ans" localSheetId="139">'DVD C1-3 Ven'!#REF!</definedName>
    <definedName name="Calendrier4ans" localSheetId="179">'DVD C1-3 Wed'!#REF!</definedName>
    <definedName name="Calendrier4ans" localSheetId="127">'DVD C3-6 Dim'!#REF!</definedName>
    <definedName name="Calendrier4ans" localSheetId="167">'DVD C3-6 Fri'!#REF!</definedName>
    <definedName name="Calendrier4ans" localSheetId="124">'DVD C3-6 Jeu'!#REF!</definedName>
    <definedName name="Calendrier4ans" localSheetId="121">'DVD C3-6 Lun'!#REF!</definedName>
    <definedName name="Calendrier4ans" localSheetId="122">'DVD C3-6 Mar'!#REF!</definedName>
    <definedName name="Calendrier4ans" localSheetId="123">'DVD C3-6 Mer'!#REF!</definedName>
    <definedName name="Calendrier4ans" localSheetId="163">'DVD C3-6 Mon'!#REF!</definedName>
    <definedName name="Calendrier4ans" localSheetId="126">'DVD C3-6 Sam'!#REF!</definedName>
    <definedName name="Calendrier4ans" localSheetId="168">'DVD C3-6 Sat'!#REF!</definedName>
    <definedName name="Calendrier4ans" localSheetId="169">'DVD C3-6 Sun'!#REF!</definedName>
    <definedName name="Calendrier4ans" localSheetId="166">'DVD C3-6 Thu'!#REF!</definedName>
    <definedName name="Calendrier4ans" localSheetId="164">'DVD C3-6 Tue'!#REF!</definedName>
    <definedName name="Calendrier4ans" localSheetId="125">'DVD C3-6 Ven'!#REF!</definedName>
    <definedName name="Calendrier4ans" localSheetId="165">'DVD C3-6 Wed'!#REF!</definedName>
    <definedName name="Calendrier4ans" localSheetId="148">'DVD C4-8 Dim'!#REF!</definedName>
    <definedName name="Calendrier4ans" localSheetId="188">'DVD C4-8 Fri'!#REF!</definedName>
    <definedName name="Calendrier4ans" localSheetId="145">'DVD C4-8 Jeu'!#REF!</definedName>
    <definedName name="Calendrier4ans" localSheetId="142">'DVD C4-8 Lun'!#REF!</definedName>
    <definedName name="Calendrier4ans" localSheetId="143">'DVD C4-8 Mar'!#REF!</definedName>
    <definedName name="Calendrier4ans" localSheetId="144">'DVD C4-8 Mer'!#REF!</definedName>
    <definedName name="Calendrier4ans" localSheetId="184">'DVD C4-8 Mon'!#REF!</definedName>
    <definedName name="Calendrier4ans" localSheetId="147">'DVD C4-8 Sam'!#REF!</definedName>
    <definedName name="Calendrier4ans" localSheetId="189">'DVD C4-8 Sat'!#REF!</definedName>
    <definedName name="Calendrier4ans" localSheetId="190">'DVD C4-8 Sun'!#REF!</definedName>
    <definedName name="Calendrier4ans" localSheetId="187">'DVD C4-8 Thu'!#REF!</definedName>
    <definedName name="Calendrier4ans" localSheetId="185">'DVD C4-8 Tue'!#REF!</definedName>
    <definedName name="Calendrier4ans" localSheetId="146">'DVD C4-8 Ven'!#REF!</definedName>
    <definedName name="Calendrier4ans" localSheetId="186">'DVD C4-8 Wed'!#REF!</definedName>
    <definedName name="Calendrier4ans" localSheetId="134">'DVD C7+ Dim'!#REF!</definedName>
    <definedName name="Calendrier4ans" localSheetId="174">'DVD C7+ Fri'!#REF!</definedName>
    <definedName name="Calendrier4ans" localSheetId="131">'DVD C7+ Jeu'!#REF!</definedName>
    <definedName name="Calendrier4ans" localSheetId="128">'DVD C7+ Lun'!#REF!</definedName>
    <definedName name="Calendrier4ans" localSheetId="129">'DVD C7+ Mar'!#REF!</definedName>
    <definedName name="Calendrier4ans" localSheetId="130">'DVD C7+ Mer'!#REF!</definedName>
    <definedName name="Calendrier4ans" localSheetId="170">'DVD C7+ Mon'!#REF!</definedName>
    <definedName name="Calendrier4ans" localSheetId="133">'DVD C7+ Sam'!#REF!</definedName>
    <definedName name="Calendrier4ans" localSheetId="175">'DVD C7+ Sat'!#REF!</definedName>
    <definedName name="Calendrier4ans" localSheetId="176">'DVD C7+ Sun'!#REF!</definedName>
    <definedName name="Calendrier4ans" localSheetId="173">'DVD C7+ Thu'!#REF!</definedName>
    <definedName name="Calendrier4ans" localSheetId="171">'DVD C7+ Tue'!#REF!</definedName>
    <definedName name="Calendrier4ans" localSheetId="132">'DVD C7+ Ven'!#REF!</definedName>
    <definedName name="Calendrier4ans" localSheetId="172">'DVD C7+ Wed'!#REF!</definedName>
    <definedName name="Calendrier4ans" localSheetId="155">'DVD C9+ Dim'!#REF!</definedName>
    <definedName name="Calendrier4ans" localSheetId="195">'DVD C9+ Fri'!#REF!</definedName>
    <definedName name="Calendrier4ans" localSheetId="152">'DVD C9+ Jeu'!#REF!</definedName>
    <definedName name="Calendrier4ans" localSheetId="149">'DVD C9+ Lun'!#REF!</definedName>
    <definedName name="Calendrier4ans" localSheetId="150">'DVD C9+ Mar'!#REF!</definedName>
    <definedName name="Calendrier4ans" localSheetId="151">'DVD C9+ Mer'!#REF!</definedName>
    <definedName name="Calendrier4ans" localSheetId="191">'DVD C9+ Mon'!#REF!</definedName>
    <definedName name="Calendrier4ans" localSheetId="154">'DVD C9+ Sam'!#REF!</definedName>
    <definedName name="Calendrier4ans" localSheetId="196">'DVD C9+ Sat'!#REF!</definedName>
    <definedName name="Calendrier4ans" localSheetId="197">'DVD C9+ Sun'!#REF!</definedName>
    <definedName name="Calendrier4ans" localSheetId="194">'DVD C9+ Thu'!#REF!</definedName>
    <definedName name="Calendrier4ans" localSheetId="192">'DVD C9+ Tue'!#REF!</definedName>
    <definedName name="Calendrier4ans" localSheetId="153">'DVD C9+ Ven'!#REF!</definedName>
    <definedName name="Calendrier4ans" localSheetId="193">'DVD C9+ Wed'!#REF!</definedName>
    <definedName name="Calendrier4ans" localSheetId="50">'DVMP C1 1-21 Dim'!#REF!</definedName>
    <definedName name="Calendrier4ans" localSheetId="83">'DVMP C1 1-21 Fri'!#REF!</definedName>
    <definedName name="Calendrier4ans" localSheetId="47">'DVMP C1 1-21 Jeu'!#REF!</definedName>
    <definedName name="Calendrier4ans" localSheetId="44">'DVMP C1 1-21 Lun'!#REF!</definedName>
    <definedName name="Calendrier4ans" localSheetId="45">'DVMP C1 1-21 Mar'!#REF!</definedName>
    <definedName name="Calendrier4ans" localSheetId="46">'DVMP C1 1-21 Mer'!#REF!</definedName>
    <definedName name="Calendrier4ans" localSheetId="79">'DVMP C1 1-21 Mon'!#REF!</definedName>
    <definedName name="Calendrier4ans" localSheetId="49">'DVMP C1 1-21 Sam'!#REF!</definedName>
    <definedName name="Calendrier4ans" localSheetId="84">'DVMP C1 1-21 Sat'!#REF!</definedName>
    <definedName name="Calendrier4ans" localSheetId="85">'DVMP C1 1-21 Sun'!#REF!</definedName>
    <definedName name="Calendrier4ans" localSheetId="82">'DVMP C1 1-21 Thu'!#REF!</definedName>
    <definedName name="Calendrier4ans" localSheetId="80">'DVMP C1 1-21 Tue'!#REF!</definedName>
    <definedName name="Calendrier4ans" localSheetId="48">'DVMP C1 1-21 Ven'!#REF!</definedName>
    <definedName name="Calendrier4ans" localSheetId="81">'DVMP C1 1-21 Wed'!#REF!</definedName>
    <definedName name="Calendrier4ans" localSheetId="57">'DVMP C1 22-42 Dim'!#REF!</definedName>
    <definedName name="Calendrier4ans" localSheetId="97">'DVMP C1 22-42 Fri'!#REF!</definedName>
    <definedName name="Calendrier4ans" localSheetId="54">'DVMP C1 22-42 Jeu'!#REF!</definedName>
    <definedName name="Calendrier4ans" localSheetId="51">'DVMP C1 22-42 Lun'!#REF!</definedName>
    <definedName name="Calendrier4ans" localSheetId="52">'DVMP C1 22-42 Mar'!#REF!</definedName>
    <definedName name="Calendrier4ans" localSheetId="53">'DVMP C1 22-42 Mer'!#REF!</definedName>
    <definedName name="Calendrier4ans" localSheetId="93">'DVMP C1 22-42 Mon'!#REF!</definedName>
    <definedName name="Calendrier4ans" localSheetId="56">'DVMP C1 22-42 Sam'!#REF!</definedName>
    <definedName name="Calendrier4ans" localSheetId="98">'DVMP C1 22-42 Sat'!#REF!</definedName>
    <definedName name="Calendrier4ans" localSheetId="99">'DVMP C1 22-42 Sun'!#REF!</definedName>
    <definedName name="Calendrier4ans" localSheetId="96">'DVMP C1 22-42 Thu'!#REF!</definedName>
    <definedName name="Calendrier4ans" localSheetId="94">'DVMP C1 22-42 Tue'!#REF!</definedName>
    <definedName name="Calendrier4ans" localSheetId="55">'DVMP C1 22-42 Ven'!#REF!</definedName>
    <definedName name="Calendrier4ans" localSheetId="95">'DVMP C1 22-42 Wed'!#REF!</definedName>
    <definedName name="Calendrier4ans" localSheetId="78">'DVMP C10+ Dim'!#REF!</definedName>
    <definedName name="Calendrier4ans" localSheetId="111">'DVMP C10+ Fri'!#REF!</definedName>
    <definedName name="Calendrier4ans" localSheetId="75">'DVMP C10+ Jeu'!#REF!</definedName>
    <definedName name="Calendrier4ans" localSheetId="72">'DVMP C10+ Lun'!#REF!</definedName>
    <definedName name="Calendrier4ans" localSheetId="73">'DVMP C10+ Mar'!#REF!</definedName>
    <definedName name="Calendrier4ans" localSheetId="74">'DVMP C10+ Mer'!#REF!</definedName>
    <definedName name="Calendrier4ans" localSheetId="107">'DVMP C10+ Mon'!#REF!</definedName>
    <definedName name="Calendrier4ans" localSheetId="77">'DVMP C10+ Sam'!#REF!</definedName>
    <definedName name="Calendrier4ans" localSheetId="112">'DVMP C10+ Sat'!#REF!</definedName>
    <definedName name="Calendrier4ans" localSheetId="113">'DVMP C10+ Sun'!#REF!</definedName>
    <definedName name="Calendrier4ans" localSheetId="110">'DVMP C10+ Thu'!#REF!</definedName>
    <definedName name="Calendrier4ans" localSheetId="108">'DVMP C10+ Tue'!#REF!</definedName>
    <definedName name="Calendrier4ans" localSheetId="76">'DVMP C10+ Ven'!#REF!</definedName>
    <definedName name="Calendrier4ans" localSheetId="109">'DVMP C10+ Wed'!#REF!</definedName>
    <definedName name="Calendrier4ans" localSheetId="64">'DVMP C2 1-21 Dim'!#REF!</definedName>
    <definedName name="Calendrier4ans" localSheetId="90">'DVMP C2 1-21 Fri'!#REF!</definedName>
    <definedName name="Calendrier4ans" localSheetId="61">'DVMP C2 1-21 Jeu'!#REF!</definedName>
    <definedName name="Calendrier4ans" localSheetId="58">'DVMP C2 1-21 Lun'!#REF!</definedName>
    <definedName name="Calendrier4ans" localSheetId="59">'DVMP C2 1-21 Mar'!#REF!</definedName>
    <definedName name="Calendrier4ans" localSheetId="60">'DVMP C2 1-21 Mer'!#REF!</definedName>
    <definedName name="Calendrier4ans" localSheetId="86">'DVMP C2 1-21 Mon'!#REF!</definedName>
    <definedName name="Calendrier4ans" localSheetId="63">'DVMP C2 1-21 Sam'!#REF!</definedName>
    <definedName name="Calendrier4ans" localSheetId="91">'DVMP C2 1-21 Sat'!#REF!</definedName>
    <definedName name="Calendrier4ans" localSheetId="92">'DVMP C2 1-21 Sun'!#REF!</definedName>
    <definedName name="Calendrier4ans" localSheetId="89">'DVMP C2 1-21 Thu'!#REF!</definedName>
    <definedName name="Calendrier4ans" localSheetId="87">'DVMP C2 1-21 Tue'!#REF!</definedName>
    <definedName name="Calendrier4ans" localSheetId="62">'DVMP C2 1-21 Ven'!#REF!</definedName>
    <definedName name="Calendrier4ans" localSheetId="88">'DVMP C2 1-21 Wed'!#REF!</definedName>
    <definedName name="Calendrier4ans" localSheetId="71">'DVMP C2 22-42 Dim'!#REF!</definedName>
    <definedName name="Calendrier4ans" localSheetId="104">'DVMP C2 22-42 Fri'!#REF!</definedName>
    <definedName name="Calendrier4ans" localSheetId="68">'DVMP C2 22-42 Jeu'!#REF!</definedName>
    <definedName name="Calendrier4ans" localSheetId="65">'DVMP C2 22-42 Lun'!#REF!</definedName>
    <definedName name="Calendrier4ans" localSheetId="66">'DVMP C2 22-42 Mar'!#REF!</definedName>
    <definedName name="Calendrier4ans" localSheetId="67">'DVMP C2 22-42 Mer'!#REF!</definedName>
    <definedName name="Calendrier4ans" localSheetId="100">'DVMP C2 22-42 Mon'!#REF!</definedName>
    <definedName name="Calendrier4ans" localSheetId="70">'DVMP C2 22-42 Sam'!#REF!</definedName>
    <definedName name="Calendrier4ans" localSheetId="105">'DVMP C2 22-42 Sat'!#REF!</definedName>
    <definedName name="Calendrier4ans" localSheetId="106">'DVMP C2 22-42 Sun'!#REF!</definedName>
    <definedName name="Calendrier4ans" localSheetId="103">'DVMP C2 22-42 Thu'!#REF!</definedName>
    <definedName name="Calendrier4ans" localSheetId="101">'DVMP C2 22-42 Tue'!#REF!</definedName>
    <definedName name="Calendrier4ans" localSheetId="69">'DVMP C2 22-42 Ven'!#REF!</definedName>
    <definedName name="Calendrier4ans" localSheetId="102">'DVMP C2 22-42 Wed'!#REF!</definedName>
    <definedName name="Calendrier4ans">#REF!</definedName>
    <definedName name="Calendrier4mois" localSheetId="0">#REF!</definedName>
    <definedName name="Calendrier4mois" localSheetId="8">'DRD 1-2 Dim'!#REF!</definedName>
    <definedName name="Calendrier4mois" localSheetId="27">'DRD 1-2 Fri'!#REF!</definedName>
    <definedName name="Calendrier4mois" localSheetId="5">'DRD 1-2 Jeu'!#REF!</definedName>
    <definedName name="Calendrier4mois" localSheetId="2">'DRD 1-2 Lun'!#REF!</definedName>
    <definedName name="Calendrier4mois" localSheetId="3">'DRD 1-2 Mar'!#REF!</definedName>
    <definedName name="Calendrier4mois" localSheetId="4">'DRD 1-2 Mer'!#REF!</definedName>
    <definedName name="Calendrier4mois" localSheetId="23">'DRD 1-2 Mon'!#REF!</definedName>
    <definedName name="Calendrier4mois" localSheetId="7">'DRD 1-2 Sam'!#REF!</definedName>
    <definedName name="Calendrier4mois" localSheetId="28">'DRD 1-2 Sat'!#REF!</definedName>
    <definedName name="Calendrier4mois" localSheetId="29">'DRD 1-2 Sun'!#REF!</definedName>
    <definedName name="Calendrier4mois" localSheetId="26">'DRD 1-2 Thu'!#REF!</definedName>
    <definedName name="Calendrier4mois" localSheetId="24">'DRD 1-2 Tue'!#REF!</definedName>
    <definedName name="Calendrier4mois" localSheetId="6">'DRD 1-2 Ven'!#REF!</definedName>
    <definedName name="Calendrier4mois" localSheetId="25">'DRD 1-2 Wed'!#REF!</definedName>
    <definedName name="Calendrier4mois" localSheetId="15">'DRD 3-6 Dim'!#REF!</definedName>
    <definedName name="Calendrier4mois" localSheetId="34">'DRD 3-6 Fri'!#REF!</definedName>
    <definedName name="Calendrier4mois" localSheetId="12">'DRD 3-6 Jeu'!#REF!</definedName>
    <definedName name="Calendrier4mois" localSheetId="9">'DRD 3-6 Lun'!#REF!</definedName>
    <definedName name="Calendrier4mois" localSheetId="10">'DRD 3-6 Mar'!#REF!</definedName>
    <definedName name="Calendrier4mois" localSheetId="11">'DRD 3-6 Mer'!#REF!</definedName>
    <definedName name="Calendrier4mois" localSheetId="30">'DRD 3-6 Mon'!#REF!</definedName>
    <definedName name="Calendrier4mois" localSheetId="14">'DRD 3-6 Sam'!#REF!</definedName>
    <definedName name="Calendrier4mois" localSheetId="35">'DRD 3-6 Sat'!#REF!</definedName>
    <definedName name="Calendrier4mois" localSheetId="36">'DRD 3-6 Sun'!#REF!</definedName>
    <definedName name="Calendrier4mois" localSheetId="33">'DRD 3-6 Thu'!#REF!</definedName>
    <definedName name="Calendrier4mois" localSheetId="31">'DRD 3-6 Tue'!#REF!</definedName>
    <definedName name="Calendrier4mois" localSheetId="13">'DRD 3-6 Ven'!#REF!</definedName>
    <definedName name="Calendrier4mois" localSheetId="32">'DRD 3-6 Wed'!#REF!</definedName>
    <definedName name="Calendrier4mois" localSheetId="22">'DRD 7+ Dim'!#REF!</definedName>
    <definedName name="Calendrier4mois" localSheetId="41">'DRD 7+ Fri'!#REF!</definedName>
    <definedName name="Calendrier4mois" localSheetId="19">'DRD 7+ Jeu'!#REF!</definedName>
    <definedName name="Calendrier4mois" localSheetId="16">'DRD 7+ Lun'!#REF!</definedName>
    <definedName name="Calendrier4mois" localSheetId="17">'DRD 7+ Mar'!#REF!</definedName>
    <definedName name="Calendrier4mois" localSheetId="18">'DRD 7+ Mer'!#REF!</definedName>
    <definedName name="Calendrier4mois" localSheetId="37">'DRD 7+ Mon'!#REF!</definedName>
    <definedName name="Calendrier4mois" localSheetId="21">'DRD 7+ Sam'!#REF!</definedName>
    <definedName name="Calendrier4mois" localSheetId="42">'DRD 7+ Sat'!#REF!</definedName>
    <definedName name="Calendrier4mois" localSheetId="43">'DRD 7+ Sun'!#REF!</definedName>
    <definedName name="Calendrier4mois" localSheetId="40">'DRD 7+ Thu'!#REF!</definedName>
    <definedName name="Calendrier4mois" localSheetId="38">'DRD 7+ Tue'!#REF!</definedName>
    <definedName name="Calendrier4mois" localSheetId="20">'DRD 7+ Ven'!#REF!</definedName>
    <definedName name="Calendrier4mois" localSheetId="39">'DRD 7+ Wed'!#REF!</definedName>
    <definedName name="Calendrier4mois" localSheetId="120">'DVD C1-2 Dim'!#REF!</definedName>
    <definedName name="Calendrier4mois" localSheetId="160">'DVD C1-2 Fri'!#REF!</definedName>
    <definedName name="Calendrier4mois" localSheetId="117">'DVD C1-2 Jeu'!#REF!</definedName>
    <definedName name="Calendrier4mois" localSheetId="114">'DVD C1-2 Lun'!#REF!</definedName>
    <definedName name="Calendrier4mois" localSheetId="115">'DVD C1-2 Mar'!#REF!</definedName>
    <definedName name="Calendrier4mois" localSheetId="116">'DVD C1-2 Mer'!#REF!</definedName>
    <definedName name="Calendrier4mois" localSheetId="156">'DVD C1-2 Mon'!#REF!</definedName>
    <definedName name="Calendrier4mois" localSheetId="119">'DVD C1-2 Sam'!#REF!</definedName>
    <definedName name="Calendrier4mois" localSheetId="161">'DVD C1-2 Sat'!#REF!</definedName>
    <definedName name="Calendrier4mois" localSheetId="162">'DVD C1-2 Sun'!#REF!</definedName>
    <definedName name="Calendrier4mois" localSheetId="159">'DVD C1-2 Thu'!#REF!</definedName>
    <definedName name="Calendrier4mois" localSheetId="157">'DVD C1-2 Tue'!#REF!</definedName>
    <definedName name="Calendrier4mois" localSheetId="118">'DVD C1-2 Ven'!#REF!</definedName>
    <definedName name="Calendrier4mois" localSheetId="158">'DVD C1-2 Wed'!#REF!</definedName>
    <definedName name="Calendrier4mois" localSheetId="141">'DVD C1-3 Dim'!#REF!</definedName>
    <definedName name="Calendrier4mois" localSheetId="181">'DVD C1-3 Fri'!#REF!</definedName>
    <definedName name="Calendrier4mois" localSheetId="138">'DVD C1-3 Jeu'!#REF!</definedName>
    <definedName name="Calendrier4mois" localSheetId="135">'DVD C1-3 Lun'!#REF!</definedName>
    <definedName name="Calendrier4mois" localSheetId="136">'DVD C1-3 Mar'!#REF!</definedName>
    <definedName name="Calendrier4mois" localSheetId="137">'DVD C1-3 Mer'!#REF!</definedName>
    <definedName name="Calendrier4mois" localSheetId="177">'DVD C1-3 Mon'!#REF!</definedName>
    <definedName name="Calendrier4mois" localSheetId="140">'DVD C1-3 Sam'!#REF!</definedName>
    <definedName name="Calendrier4mois" localSheetId="182">'DVD C1-3 Sat'!#REF!</definedName>
    <definedName name="Calendrier4mois" localSheetId="183">'DVD C1-3 Sun'!#REF!</definedName>
    <definedName name="Calendrier4mois" localSheetId="180">'DVD C1-3 Thu'!#REF!</definedName>
    <definedName name="Calendrier4mois" localSheetId="178">'DVD C1-3 Tue'!#REF!</definedName>
    <definedName name="Calendrier4mois" localSheetId="139">'DVD C1-3 Ven'!#REF!</definedName>
    <definedName name="Calendrier4mois" localSheetId="179">'DVD C1-3 Wed'!#REF!</definedName>
    <definedName name="Calendrier4mois" localSheetId="127">'DVD C3-6 Dim'!#REF!</definedName>
    <definedName name="Calendrier4mois" localSheetId="167">'DVD C3-6 Fri'!#REF!</definedName>
    <definedName name="Calendrier4mois" localSheetId="124">'DVD C3-6 Jeu'!#REF!</definedName>
    <definedName name="Calendrier4mois" localSheetId="121">'DVD C3-6 Lun'!#REF!</definedName>
    <definedName name="Calendrier4mois" localSheetId="122">'DVD C3-6 Mar'!#REF!</definedName>
    <definedName name="Calendrier4mois" localSheetId="123">'DVD C3-6 Mer'!#REF!</definedName>
    <definedName name="Calendrier4mois" localSheetId="163">'DVD C3-6 Mon'!#REF!</definedName>
    <definedName name="Calendrier4mois" localSheetId="126">'DVD C3-6 Sam'!#REF!</definedName>
    <definedName name="Calendrier4mois" localSheetId="168">'DVD C3-6 Sat'!#REF!</definedName>
    <definedName name="Calendrier4mois" localSheetId="169">'DVD C3-6 Sun'!#REF!</definedName>
    <definedName name="Calendrier4mois" localSheetId="166">'DVD C3-6 Thu'!#REF!</definedName>
    <definedName name="Calendrier4mois" localSheetId="164">'DVD C3-6 Tue'!#REF!</definedName>
    <definedName name="Calendrier4mois" localSheetId="125">'DVD C3-6 Ven'!#REF!</definedName>
    <definedName name="Calendrier4mois" localSheetId="165">'DVD C3-6 Wed'!#REF!</definedName>
    <definedName name="Calendrier4mois" localSheetId="148">'DVD C4-8 Dim'!#REF!</definedName>
    <definedName name="Calendrier4mois" localSheetId="188">'DVD C4-8 Fri'!#REF!</definedName>
    <definedName name="Calendrier4mois" localSheetId="145">'DVD C4-8 Jeu'!#REF!</definedName>
    <definedName name="Calendrier4mois" localSheetId="142">'DVD C4-8 Lun'!#REF!</definedName>
    <definedName name="Calendrier4mois" localSheetId="143">'DVD C4-8 Mar'!#REF!</definedName>
    <definedName name="Calendrier4mois" localSheetId="144">'DVD C4-8 Mer'!#REF!</definedName>
    <definedName name="Calendrier4mois" localSheetId="184">'DVD C4-8 Mon'!#REF!</definedName>
    <definedName name="Calendrier4mois" localSheetId="147">'DVD C4-8 Sam'!#REF!</definedName>
    <definedName name="Calendrier4mois" localSheetId="189">'DVD C4-8 Sat'!#REF!</definedName>
    <definedName name="Calendrier4mois" localSheetId="190">'DVD C4-8 Sun'!#REF!</definedName>
    <definedName name="Calendrier4mois" localSheetId="187">'DVD C4-8 Thu'!#REF!</definedName>
    <definedName name="Calendrier4mois" localSheetId="185">'DVD C4-8 Tue'!#REF!</definedName>
    <definedName name="Calendrier4mois" localSheetId="146">'DVD C4-8 Ven'!#REF!</definedName>
    <definedName name="Calendrier4mois" localSheetId="186">'DVD C4-8 Wed'!#REF!</definedName>
    <definedName name="Calendrier4mois" localSheetId="134">'DVD C7+ Dim'!#REF!</definedName>
    <definedName name="Calendrier4mois" localSheetId="174">'DVD C7+ Fri'!#REF!</definedName>
    <definedName name="Calendrier4mois" localSheetId="131">'DVD C7+ Jeu'!#REF!</definedName>
    <definedName name="Calendrier4mois" localSheetId="128">'DVD C7+ Lun'!#REF!</definedName>
    <definedName name="Calendrier4mois" localSheetId="129">'DVD C7+ Mar'!#REF!</definedName>
    <definedName name="Calendrier4mois" localSheetId="130">'DVD C7+ Mer'!#REF!</definedName>
    <definedName name="Calendrier4mois" localSheetId="170">'DVD C7+ Mon'!#REF!</definedName>
    <definedName name="Calendrier4mois" localSheetId="133">'DVD C7+ Sam'!#REF!</definedName>
    <definedName name="Calendrier4mois" localSheetId="175">'DVD C7+ Sat'!#REF!</definedName>
    <definedName name="Calendrier4mois" localSheetId="176">'DVD C7+ Sun'!#REF!</definedName>
    <definedName name="Calendrier4mois" localSheetId="173">'DVD C7+ Thu'!#REF!</definedName>
    <definedName name="Calendrier4mois" localSheetId="171">'DVD C7+ Tue'!#REF!</definedName>
    <definedName name="Calendrier4mois" localSheetId="132">'DVD C7+ Ven'!#REF!</definedName>
    <definedName name="Calendrier4mois" localSheetId="172">'DVD C7+ Wed'!#REF!</definedName>
    <definedName name="Calendrier4mois" localSheetId="155">'DVD C9+ Dim'!#REF!</definedName>
    <definedName name="Calendrier4mois" localSheetId="195">'DVD C9+ Fri'!#REF!</definedName>
    <definedName name="Calendrier4mois" localSheetId="152">'DVD C9+ Jeu'!#REF!</definedName>
    <definedName name="Calendrier4mois" localSheetId="149">'DVD C9+ Lun'!#REF!</definedName>
    <definedName name="Calendrier4mois" localSheetId="150">'DVD C9+ Mar'!#REF!</definedName>
    <definedName name="Calendrier4mois" localSheetId="151">'DVD C9+ Mer'!#REF!</definedName>
    <definedName name="Calendrier4mois" localSheetId="191">'DVD C9+ Mon'!#REF!</definedName>
    <definedName name="Calendrier4mois" localSheetId="154">'DVD C9+ Sam'!#REF!</definedName>
    <definedName name="Calendrier4mois" localSheetId="196">'DVD C9+ Sat'!#REF!</definedName>
    <definedName name="Calendrier4mois" localSheetId="197">'DVD C9+ Sun'!#REF!</definedName>
    <definedName name="Calendrier4mois" localSheetId="194">'DVD C9+ Thu'!#REF!</definedName>
    <definedName name="Calendrier4mois" localSheetId="192">'DVD C9+ Tue'!#REF!</definedName>
    <definedName name="Calendrier4mois" localSheetId="153">'DVD C9+ Ven'!#REF!</definedName>
    <definedName name="Calendrier4mois" localSheetId="193">'DVD C9+ Wed'!#REF!</definedName>
    <definedName name="Calendrier4mois" localSheetId="50">'DVMP C1 1-21 Dim'!#REF!</definedName>
    <definedName name="Calendrier4mois" localSheetId="83">'DVMP C1 1-21 Fri'!#REF!</definedName>
    <definedName name="Calendrier4mois" localSheetId="47">'DVMP C1 1-21 Jeu'!#REF!</definedName>
    <definedName name="Calendrier4mois" localSheetId="44">'DVMP C1 1-21 Lun'!#REF!</definedName>
    <definedName name="Calendrier4mois" localSheetId="45">'DVMP C1 1-21 Mar'!#REF!</definedName>
    <definedName name="Calendrier4mois" localSheetId="46">'DVMP C1 1-21 Mer'!#REF!</definedName>
    <definedName name="Calendrier4mois" localSheetId="79">'DVMP C1 1-21 Mon'!#REF!</definedName>
    <definedName name="Calendrier4mois" localSheetId="49">'DVMP C1 1-21 Sam'!#REF!</definedName>
    <definedName name="Calendrier4mois" localSheetId="84">'DVMP C1 1-21 Sat'!#REF!</definedName>
    <definedName name="Calendrier4mois" localSheetId="85">'DVMP C1 1-21 Sun'!#REF!</definedName>
    <definedName name="Calendrier4mois" localSheetId="82">'DVMP C1 1-21 Thu'!#REF!</definedName>
    <definedName name="Calendrier4mois" localSheetId="80">'DVMP C1 1-21 Tue'!#REF!</definedName>
    <definedName name="Calendrier4mois" localSheetId="48">'DVMP C1 1-21 Ven'!#REF!</definedName>
    <definedName name="Calendrier4mois" localSheetId="81">'DVMP C1 1-21 Wed'!#REF!</definedName>
    <definedName name="Calendrier4mois" localSheetId="57">'DVMP C1 22-42 Dim'!#REF!</definedName>
    <definedName name="Calendrier4mois" localSheetId="97">'DVMP C1 22-42 Fri'!#REF!</definedName>
    <definedName name="Calendrier4mois" localSheetId="54">'DVMP C1 22-42 Jeu'!#REF!</definedName>
    <definedName name="Calendrier4mois" localSheetId="51">'DVMP C1 22-42 Lun'!#REF!</definedName>
    <definedName name="Calendrier4mois" localSheetId="52">'DVMP C1 22-42 Mar'!#REF!</definedName>
    <definedName name="Calendrier4mois" localSheetId="53">'DVMP C1 22-42 Mer'!#REF!</definedName>
    <definedName name="Calendrier4mois" localSheetId="93">'DVMP C1 22-42 Mon'!#REF!</definedName>
    <definedName name="Calendrier4mois" localSheetId="56">'DVMP C1 22-42 Sam'!#REF!</definedName>
    <definedName name="Calendrier4mois" localSheetId="98">'DVMP C1 22-42 Sat'!#REF!</definedName>
    <definedName name="Calendrier4mois" localSheetId="99">'DVMP C1 22-42 Sun'!#REF!</definedName>
    <definedName name="Calendrier4mois" localSheetId="96">'DVMP C1 22-42 Thu'!#REF!</definedName>
    <definedName name="Calendrier4mois" localSheetId="94">'DVMP C1 22-42 Tue'!#REF!</definedName>
    <definedName name="Calendrier4mois" localSheetId="55">'DVMP C1 22-42 Ven'!#REF!</definedName>
    <definedName name="Calendrier4mois" localSheetId="95">'DVMP C1 22-42 Wed'!#REF!</definedName>
    <definedName name="Calendrier4mois" localSheetId="78">'DVMP C10+ Dim'!#REF!</definedName>
    <definedName name="Calendrier4mois" localSheetId="111">'DVMP C10+ Fri'!#REF!</definedName>
    <definedName name="Calendrier4mois" localSheetId="75">'DVMP C10+ Jeu'!#REF!</definedName>
    <definedName name="Calendrier4mois" localSheetId="72">'DVMP C10+ Lun'!#REF!</definedName>
    <definedName name="Calendrier4mois" localSheetId="73">'DVMP C10+ Mar'!#REF!</definedName>
    <definedName name="Calendrier4mois" localSheetId="74">'DVMP C10+ Mer'!#REF!</definedName>
    <definedName name="Calendrier4mois" localSheetId="107">'DVMP C10+ Mon'!#REF!</definedName>
    <definedName name="Calendrier4mois" localSheetId="77">'DVMP C10+ Sam'!#REF!</definedName>
    <definedName name="Calendrier4mois" localSheetId="112">'DVMP C10+ Sat'!#REF!</definedName>
    <definedName name="Calendrier4mois" localSheetId="113">'DVMP C10+ Sun'!#REF!</definedName>
    <definedName name="Calendrier4mois" localSheetId="110">'DVMP C10+ Thu'!#REF!</definedName>
    <definedName name="Calendrier4mois" localSheetId="108">'DVMP C10+ Tue'!#REF!</definedName>
    <definedName name="Calendrier4mois" localSheetId="76">'DVMP C10+ Ven'!#REF!</definedName>
    <definedName name="Calendrier4mois" localSheetId="109">'DVMP C10+ Wed'!#REF!</definedName>
    <definedName name="Calendrier4mois" localSheetId="64">'DVMP C2 1-21 Dim'!#REF!</definedName>
    <definedName name="Calendrier4mois" localSheetId="90">'DVMP C2 1-21 Fri'!#REF!</definedName>
    <definedName name="Calendrier4mois" localSheetId="61">'DVMP C2 1-21 Jeu'!#REF!</definedName>
    <definedName name="Calendrier4mois" localSheetId="58">'DVMP C2 1-21 Lun'!#REF!</definedName>
    <definedName name="Calendrier4mois" localSheetId="59">'DVMP C2 1-21 Mar'!#REF!</definedName>
    <definedName name="Calendrier4mois" localSheetId="60">'DVMP C2 1-21 Mer'!#REF!</definedName>
    <definedName name="Calendrier4mois" localSheetId="86">'DVMP C2 1-21 Mon'!#REF!</definedName>
    <definedName name="Calendrier4mois" localSheetId="63">'DVMP C2 1-21 Sam'!#REF!</definedName>
    <definedName name="Calendrier4mois" localSheetId="91">'DVMP C2 1-21 Sat'!#REF!</definedName>
    <definedName name="Calendrier4mois" localSheetId="92">'DVMP C2 1-21 Sun'!#REF!</definedName>
    <definedName name="Calendrier4mois" localSheetId="89">'DVMP C2 1-21 Thu'!#REF!</definedName>
    <definedName name="Calendrier4mois" localSheetId="87">'DVMP C2 1-21 Tue'!#REF!</definedName>
    <definedName name="Calendrier4mois" localSheetId="62">'DVMP C2 1-21 Ven'!#REF!</definedName>
    <definedName name="Calendrier4mois" localSheetId="88">'DVMP C2 1-21 Wed'!#REF!</definedName>
    <definedName name="Calendrier4mois" localSheetId="71">'DVMP C2 22-42 Dim'!#REF!</definedName>
    <definedName name="Calendrier4mois" localSheetId="104">'DVMP C2 22-42 Fri'!#REF!</definedName>
    <definedName name="Calendrier4mois" localSheetId="68">'DVMP C2 22-42 Jeu'!#REF!</definedName>
    <definedName name="Calendrier4mois" localSheetId="65">'DVMP C2 22-42 Lun'!#REF!</definedName>
    <definedName name="Calendrier4mois" localSheetId="66">'DVMP C2 22-42 Mar'!#REF!</definedName>
    <definedName name="Calendrier4mois" localSheetId="67">'DVMP C2 22-42 Mer'!#REF!</definedName>
    <definedName name="Calendrier4mois" localSheetId="100">'DVMP C2 22-42 Mon'!#REF!</definedName>
    <definedName name="Calendrier4mois" localSheetId="70">'DVMP C2 22-42 Sam'!#REF!</definedName>
    <definedName name="Calendrier4mois" localSheetId="105">'DVMP C2 22-42 Sat'!#REF!</definedName>
    <definedName name="Calendrier4mois" localSheetId="106">'DVMP C2 22-42 Sun'!#REF!</definedName>
    <definedName name="Calendrier4mois" localSheetId="103">'DVMP C2 22-42 Thu'!#REF!</definedName>
    <definedName name="Calendrier4mois" localSheetId="101">'DVMP C2 22-42 Tue'!#REF!</definedName>
    <definedName name="Calendrier4mois" localSheetId="69">'DVMP C2 22-42 Ven'!#REF!</definedName>
    <definedName name="Calendrier4mois" localSheetId="102">'DVMP C2 22-42 Wed'!#REF!</definedName>
    <definedName name="Calendrier4mois">#REF!</definedName>
    <definedName name="Calendrier5ans" localSheetId="0">#REF!</definedName>
    <definedName name="Calendrier5ans" localSheetId="8">'DRD 1-2 Dim'!#REF!</definedName>
    <definedName name="Calendrier5ans" localSheetId="27">'DRD 1-2 Fri'!#REF!</definedName>
    <definedName name="Calendrier5ans" localSheetId="5">'DRD 1-2 Jeu'!#REF!</definedName>
    <definedName name="Calendrier5ans" localSheetId="2">'DRD 1-2 Lun'!#REF!</definedName>
    <definedName name="Calendrier5ans" localSheetId="3">'DRD 1-2 Mar'!#REF!</definedName>
    <definedName name="Calendrier5ans" localSheetId="4">'DRD 1-2 Mer'!#REF!</definedName>
    <definedName name="Calendrier5ans" localSheetId="23">'DRD 1-2 Mon'!#REF!</definedName>
    <definedName name="Calendrier5ans" localSheetId="7">'DRD 1-2 Sam'!#REF!</definedName>
    <definedName name="Calendrier5ans" localSheetId="28">'DRD 1-2 Sat'!#REF!</definedName>
    <definedName name="Calendrier5ans" localSheetId="29">'DRD 1-2 Sun'!#REF!</definedName>
    <definedName name="Calendrier5ans" localSheetId="26">'DRD 1-2 Thu'!#REF!</definedName>
    <definedName name="Calendrier5ans" localSheetId="24">'DRD 1-2 Tue'!#REF!</definedName>
    <definedName name="Calendrier5ans" localSheetId="6">'DRD 1-2 Ven'!#REF!</definedName>
    <definedName name="Calendrier5ans" localSheetId="25">'DRD 1-2 Wed'!#REF!</definedName>
    <definedName name="Calendrier5ans" localSheetId="15">'DRD 3-6 Dim'!#REF!</definedName>
    <definedName name="Calendrier5ans" localSheetId="34">'DRD 3-6 Fri'!#REF!</definedName>
    <definedName name="Calendrier5ans" localSheetId="12">'DRD 3-6 Jeu'!#REF!</definedName>
    <definedName name="Calendrier5ans" localSheetId="9">'DRD 3-6 Lun'!#REF!</definedName>
    <definedName name="Calendrier5ans" localSheetId="10">'DRD 3-6 Mar'!#REF!</definedName>
    <definedName name="Calendrier5ans" localSheetId="11">'DRD 3-6 Mer'!#REF!</definedName>
    <definedName name="Calendrier5ans" localSheetId="30">'DRD 3-6 Mon'!#REF!</definedName>
    <definedName name="Calendrier5ans" localSheetId="14">'DRD 3-6 Sam'!#REF!</definedName>
    <definedName name="Calendrier5ans" localSheetId="35">'DRD 3-6 Sat'!#REF!</definedName>
    <definedName name="Calendrier5ans" localSheetId="36">'DRD 3-6 Sun'!#REF!</definedName>
    <definedName name="Calendrier5ans" localSheetId="33">'DRD 3-6 Thu'!#REF!</definedName>
    <definedName name="Calendrier5ans" localSheetId="31">'DRD 3-6 Tue'!#REF!</definedName>
    <definedName name="Calendrier5ans" localSheetId="13">'DRD 3-6 Ven'!#REF!</definedName>
    <definedName name="Calendrier5ans" localSheetId="32">'DRD 3-6 Wed'!#REF!</definedName>
    <definedName name="Calendrier5ans" localSheetId="22">'DRD 7+ Dim'!#REF!</definedName>
    <definedName name="Calendrier5ans" localSheetId="41">'DRD 7+ Fri'!#REF!</definedName>
    <definedName name="Calendrier5ans" localSheetId="19">'DRD 7+ Jeu'!#REF!</definedName>
    <definedName name="Calendrier5ans" localSheetId="16">'DRD 7+ Lun'!#REF!</definedName>
    <definedName name="Calendrier5ans" localSheetId="17">'DRD 7+ Mar'!#REF!</definedName>
    <definedName name="Calendrier5ans" localSheetId="18">'DRD 7+ Mer'!#REF!</definedName>
    <definedName name="Calendrier5ans" localSheetId="37">'DRD 7+ Mon'!#REF!</definedName>
    <definedName name="Calendrier5ans" localSheetId="21">'DRD 7+ Sam'!#REF!</definedName>
    <definedName name="Calendrier5ans" localSheetId="42">'DRD 7+ Sat'!#REF!</definedName>
    <definedName name="Calendrier5ans" localSheetId="43">'DRD 7+ Sun'!#REF!</definedName>
    <definedName name="Calendrier5ans" localSheetId="40">'DRD 7+ Thu'!#REF!</definedName>
    <definedName name="Calendrier5ans" localSheetId="38">'DRD 7+ Tue'!#REF!</definedName>
    <definedName name="Calendrier5ans" localSheetId="20">'DRD 7+ Ven'!#REF!</definedName>
    <definedName name="Calendrier5ans" localSheetId="39">'DRD 7+ Wed'!#REF!</definedName>
    <definedName name="Calendrier5ans" localSheetId="120">'DVD C1-2 Dim'!#REF!</definedName>
    <definedName name="Calendrier5ans" localSheetId="160">'DVD C1-2 Fri'!#REF!</definedName>
    <definedName name="Calendrier5ans" localSheetId="117">'DVD C1-2 Jeu'!#REF!</definedName>
    <definedName name="Calendrier5ans" localSheetId="114">'DVD C1-2 Lun'!#REF!</definedName>
    <definedName name="Calendrier5ans" localSheetId="115">'DVD C1-2 Mar'!#REF!</definedName>
    <definedName name="Calendrier5ans" localSheetId="116">'DVD C1-2 Mer'!#REF!</definedName>
    <definedName name="Calendrier5ans" localSheetId="156">'DVD C1-2 Mon'!#REF!</definedName>
    <definedName name="Calendrier5ans" localSheetId="119">'DVD C1-2 Sam'!#REF!</definedName>
    <definedName name="Calendrier5ans" localSheetId="161">'DVD C1-2 Sat'!#REF!</definedName>
    <definedName name="Calendrier5ans" localSheetId="162">'DVD C1-2 Sun'!#REF!</definedName>
    <definedName name="Calendrier5ans" localSheetId="159">'DVD C1-2 Thu'!#REF!</definedName>
    <definedName name="Calendrier5ans" localSheetId="157">'DVD C1-2 Tue'!#REF!</definedName>
    <definedName name="Calendrier5ans" localSheetId="118">'DVD C1-2 Ven'!#REF!</definedName>
    <definedName name="Calendrier5ans" localSheetId="158">'DVD C1-2 Wed'!#REF!</definedName>
    <definedName name="Calendrier5ans" localSheetId="141">'DVD C1-3 Dim'!#REF!</definedName>
    <definedName name="Calendrier5ans" localSheetId="181">'DVD C1-3 Fri'!#REF!</definedName>
    <definedName name="Calendrier5ans" localSheetId="138">'DVD C1-3 Jeu'!#REF!</definedName>
    <definedName name="Calendrier5ans" localSheetId="135">'DVD C1-3 Lun'!#REF!</definedName>
    <definedName name="Calendrier5ans" localSheetId="136">'DVD C1-3 Mar'!#REF!</definedName>
    <definedName name="Calendrier5ans" localSheetId="137">'DVD C1-3 Mer'!#REF!</definedName>
    <definedName name="Calendrier5ans" localSheetId="177">'DVD C1-3 Mon'!#REF!</definedName>
    <definedName name="Calendrier5ans" localSheetId="140">'DVD C1-3 Sam'!#REF!</definedName>
    <definedName name="Calendrier5ans" localSheetId="182">'DVD C1-3 Sat'!#REF!</definedName>
    <definedName name="Calendrier5ans" localSheetId="183">'DVD C1-3 Sun'!#REF!</definedName>
    <definedName name="Calendrier5ans" localSheetId="180">'DVD C1-3 Thu'!#REF!</definedName>
    <definedName name="Calendrier5ans" localSheetId="178">'DVD C1-3 Tue'!#REF!</definedName>
    <definedName name="Calendrier5ans" localSheetId="139">'DVD C1-3 Ven'!#REF!</definedName>
    <definedName name="Calendrier5ans" localSheetId="179">'DVD C1-3 Wed'!#REF!</definedName>
    <definedName name="Calendrier5ans" localSheetId="127">'DVD C3-6 Dim'!#REF!</definedName>
    <definedName name="Calendrier5ans" localSheetId="167">'DVD C3-6 Fri'!#REF!</definedName>
    <definedName name="Calendrier5ans" localSheetId="124">'DVD C3-6 Jeu'!#REF!</definedName>
    <definedName name="Calendrier5ans" localSheetId="121">'DVD C3-6 Lun'!#REF!</definedName>
    <definedName name="Calendrier5ans" localSheetId="122">'DVD C3-6 Mar'!#REF!</definedName>
    <definedName name="Calendrier5ans" localSheetId="123">'DVD C3-6 Mer'!#REF!</definedName>
    <definedName name="Calendrier5ans" localSheetId="163">'DVD C3-6 Mon'!#REF!</definedName>
    <definedName name="Calendrier5ans" localSheetId="126">'DVD C3-6 Sam'!#REF!</definedName>
    <definedName name="Calendrier5ans" localSheetId="168">'DVD C3-6 Sat'!#REF!</definedName>
    <definedName name="Calendrier5ans" localSheetId="169">'DVD C3-6 Sun'!#REF!</definedName>
    <definedName name="Calendrier5ans" localSheetId="166">'DVD C3-6 Thu'!#REF!</definedName>
    <definedName name="Calendrier5ans" localSheetId="164">'DVD C3-6 Tue'!#REF!</definedName>
    <definedName name="Calendrier5ans" localSheetId="125">'DVD C3-6 Ven'!#REF!</definedName>
    <definedName name="Calendrier5ans" localSheetId="165">'DVD C3-6 Wed'!#REF!</definedName>
    <definedName name="Calendrier5ans" localSheetId="148">'DVD C4-8 Dim'!#REF!</definedName>
    <definedName name="Calendrier5ans" localSheetId="188">'DVD C4-8 Fri'!#REF!</definedName>
    <definedName name="Calendrier5ans" localSheetId="145">'DVD C4-8 Jeu'!#REF!</definedName>
    <definedName name="Calendrier5ans" localSheetId="142">'DVD C4-8 Lun'!#REF!</definedName>
    <definedName name="Calendrier5ans" localSheetId="143">'DVD C4-8 Mar'!#REF!</definedName>
    <definedName name="Calendrier5ans" localSheetId="144">'DVD C4-8 Mer'!#REF!</definedName>
    <definedName name="Calendrier5ans" localSheetId="184">'DVD C4-8 Mon'!#REF!</definedName>
    <definedName name="Calendrier5ans" localSheetId="147">'DVD C4-8 Sam'!#REF!</definedName>
    <definedName name="Calendrier5ans" localSheetId="189">'DVD C4-8 Sat'!#REF!</definedName>
    <definedName name="Calendrier5ans" localSheetId="190">'DVD C4-8 Sun'!#REF!</definedName>
    <definedName name="Calendrier5ans" localSheetId="187">'DVD C4-8 Thu'!#REF!</definedName>
    <definedName name="Calendrier5ans" localSheetId="185">'DVD C4-8 Tue'!#REF!</definedName>
    <definedName name="Calendrier5ans" localSheetId="146">'DVD C4-8 Ven'!#REF!</definedName>
    <definedName name="Calendrier5ans" localSheetId="186">'DVD C4-8 Wed'!#REF!</definedName>
    <definedName name="Calendrier5ans" localSheetId="134">'DVD C7+ Dim'!#REF!</definedName>
    <definedName name="Calendrier5ans" localSheetId="174">'DVD C7+ Fri'!#REF!</definedName>
    <definedName name="Calendrier5ans" localSheetId="131">'DVD C7+ Jeu'!#REF!</definedName>
    <definedName name="Calendrier5ans" localSheetId="128">'DVD C7+ Lun'!#REF!</definedName>
    <definedName name="Calendrier5ans" localSheetId="129">'DVD C7+ Mar'!#REF!</definedName>
    <definedName name="Calendrier5ans" localSheetId="130">'DVD C7+ Mer'!#REF!</definedName>
    <definedName name="Calendrier5ans" localSheetId="170">'DVD C7+ Mon'!#REF!</definedName>
    <definedName name="Calendrier5ans" localSheetId="133">'DVD C7+ Sam'!#REF!</definedName>
    <definedName name="Calendrier5ans" localSheetId="175">'DVD C7+ Sat'!#REF!</definedName>
    <definedName name="Calendrier5ans" localSheetId="176">'DVD C7+ Sun'!#REF!</definedName>
    <definedName name="Calendrier5ans" localSheetId="173">'DVD C7+ Thu'!#REF!</definedName>
    <definedName name="Calendrier5ans" localSheetId="171">'DVD C7+ Tue'!#REF!</definedName>
    <definedName name="Calendrier5ans" localSheetId="132">'DVD C7+ Ven'!#REF!</definedName>
    <definedName name="Calendrier5ans" localSheetId="172">'DVD C7+ Wed'!#REF!</definedName>
    <definedName name="Calendrier5ans" localSheetId="155">'DVD C9+ Dim'!#REF!</definedName>
    <definedName name="Calendrier5ans" localSheetId="195">'DVD C9+ Fri'!#REF!</definedName>
    <definedName name="Calendrier5ans" localSheetId="152">'DVD C9+ Jeu'!#REF!</definedName>
    <definedName name="Calendrier5ans" localSheetId="149">'DVD C9+ Lun'!#REF!</definedName>
    <definedName name="Calendrier5ans" localSheetId="150">'DVD C9+ Mar'!#REF!</definedName>
    <definedName name="Calendrier5ans" localSheetId="151">'DVD C9+ Mer'!#REF!</definedName>
    <definedName name="Calendrier5ans" localSheetId="191">'DVD C9+ Mon'!#REF!</definedName>
    <definedName name="Calendrier5ans" localSheetId="154">'DVD C9+ Sam'!#REF!</definedName>
    <definedName name="Calendrier5ans" localSheetId="196">'DVD C9+ Sat'!#REF!</definedName>
    <definedName name="Calendrier5ans" localSheetId="197">'DVD C9+ Sun'!#REF!</definedName>
    <definedName name="Calendrier5ans" localSheetId="194">'DVD C9+ Thu'!#REF!</definedName>
    <definedName name="Calendrier5ans" localSheetId="192">'DVD C9+ Tue'!#REF!</definedName>
    <definedName name="Calendrier5ans" localSheetId="153">'DVD C9+ Ven'!#REF!</definedName>
    <definedName name="Calendrier5ans" localSheetId="193">'DVD C9+ Wed'!#REF!</definedName>
    <definedName name="Calendrier5ans" localSheetId="50">'DVMP C1 1-21 Dim'!#REF!</definedName>
    <definedName name="Calendrier5ans" localSheetId="83">'DVMP C1 1-21 Fri'!#REF!</definedName>
    <definedName name="Calendrier5ans" localSheetId="47">'DVMP C1 1-21 Jeu'!#REF!</definedName>
    <definedName name="Calendrier5ans" localSheetId="44">'DVMP C1 1-21 Lun'!#REF!</definedName>
    <definedName name="Calendrier5ans" localSheetId="45">'DVMP C1 1-21 Mar'!#REF!</definedName>
    <definedName name="Calendrier5ans" localSheetId="46">'DVMP C1 1-21 Mer'!#REF!</definedName>
    <definedName name="Calendrier5ans" localSheetId="79">'DVMP C1 1-21 Mon'!#REF!</definedName>
    <definedName name="Calendrier5ans" localSheetId="49">'DVMP C1 1-21 Sam'!#REF!</definedName>
    <definedName name="Calendrier5ans" localSheetId="84">'DVMP C1 1-21 Sat'!#REF!</definedName>
    <definedName name="Calendrier5ans" localSheetId="85">'DVMP C1 1-21 Sun'!#REF!</definedName>
    <definedName name="Calendrier5ans" localSheetId="82">'DVMP C1 1-21 Thu'!#REF!</definedName>
    <definedName name="Calendrier5ans" localSheetId="80">'DVMP C1 1-21 Tue'!#REF!</definedName>
    <definedName name="Calendrier5ans" localSheetId="48">'DVMP C1 1-21 Ven'!#REF!</definedName>
    <definedName name="Calendrier5ans" localSheetId="81">'DVMP C1 1-21 Wed'!#REF!</definedName>
    <definedName name="Calendrier5ans" localSheetId="57">'DVMP C1 22-42 Dim'!#REF!</definedName>
    <definedName name="Calendrier5ans" localSheetId="97">'DVMP C1 22-42 Fri'!#REF!</definedName>
    <definedName name="Calendrier5ans" localSheetId="54">'DVMP C1 22-42 Jeu'!#REF!</definedName>
    <definedName name="Calendrier5ans" localSheetId="51">'DVMP C1 22-42 Lun'!#REF!</definedName>
    <definedName name="Calendrier5ans" localSheetId="52">'DVMP C1 22-42 Mar'!#REF!</definedName>
    <definedName name="Calendrier5ans" localSheetId="53">'DVMP C1 22-42 Mer'!#REF!</definedName>
    <definedName name="Calendrier5ans" localSheetId="93">'DVMP C1 22-42 Mon'!#REF!</definedName>
    <definedName name="Calendrier5ans" localSheetId="56">'DVMP C1 22-42 Sam'!#REF!</definedName>
    <definedName name="Calendrier5ans" localSheetId="98">'DVMP C1 22-42 Sat'!#REF!</definedName>
    <definedName name="Calendrier5ans" localSheetId="99">'DVMP C1 22-42 Sun'!#REF!</definedName>
    <definedName name="Calendrier5ans" localSheetId="96">'DVMP C1 22-42 Thu'!#REF!</definedName>
    <definedName name="Calendrier5ans" localSheetId="94">'DVMP C1 22-42 Tue'!#REF!</definedName>
    <definedName name="Calendrier5ans" localSheetId="55">'DVMP C1 22-42 Ven'!#REF!</definedName>
    <definedName name="Calendrier5ans" localSheetId="95">'DVMP C1 22-42 Wed'!#REF!</definedName>
    <definedName name="Calendrier5ans" localSheetId="78">'DVMP C10+ Dim'!#REF!</definedName>
    <definedName name="Calendrier5ans" localSheetId="111">'DVMP C10+ Fri'!#REF!</definedName>
    <definedName name="Calendrier5ans" localSheetId="75">'DVMP C10+ Jeu'!#REF!</definedName>
    <definedName name="Calendrier5ans" localSheetId="72">'DVMP C10+ Lun'!#REF!</definedName>
    <definedName name="Calendrier5ans" localSheetId="73">'DVMP C10+ Mar'!#REF!</definedName>
    <definedName name="Calendrier5ans" localSheetId="74">'DVMP C10+ Mer'!#REF!</definedName>
    <definedName name="Calendrier5ans" localSheetId="107">'DVMP C10+ Mon'!#REF!</definedName>
    <definedName name="Calendrier5ans" localSheetId="77">'DVMP C10+ Sam'!#REF!</definedName>
    <definedName name="Calendrier5ans" localSheetId="112">'DVMP C10+ Sat'!#REF!</definedName>
    <definedName name="Calendrier5ans" localSheetId="113">'DVMP C10+ Sun'!#REF!</definedName>
    <definedName name="Calendrier5ans" localSheetId="110">'DVMP C10+ Thu'!#REF!</definedName>
    <definedName name="Calendrier5ans" localSheetId="108">'DVMP C10+ Tue'!#REF!</definedName>
    <definedName name="Calendrier5ans" localSheetId="76">'DVMP C10+ Ven'!#REF!</definedName>
    <definedName name="Calendrier5ans" localSheetId="109">'DVMP C10+ Wed'!#REF!</definedName>
    <definedName name="Calendrier5ans" localSheetId="64">'DVMP C2 1-21 Dim'!#REF!</definedName>
    <definedName name="Calendrier5ans" localSheetId="90">'DVMP C2 1-21 Fri'!#REF!</definedName>
    <definedName name="Calendrier5ans" localSheetId="61">'DVMP C2 1-21 Jeu'!#REF!</definedName>
    <definedName name="Calendrier5ans" localSheetId="58">'DVMP C2 1-21 Lun'!#REF!</definedName>
    <definedName name="Calendrier5ans" localSheetId="59">'DVMP C2 1-21 Mar'!#REF!</definedName>
    <definedName name="Calendrier5ans" localSheetId="60">'DVMP C2 1-21 Mer'!#REF!</definedName>
    <definedName name="Calendrier5ans" localSheetId="86">'DVMP C2 1-21 Mon'!#REF!</definedName>
    <definedName name="Calendrier5ans" localSheetId="63">'DVMP C2 1-21 Sam'!#REF!</definedName>
    <definedName name="Calendrier5ans" localSheetId="91">'DVMP C2 1-21 Sat'!#REF!</definedName>
    <definedName name="Calendrier5ans" localSheetId="92">'DVMP C2 1-21 Sun'!#REF!</definedName>
    <definedName name="Calendrier5ans" localSheetId="89">'DVMP C2 1-21 Thu'!#REF!</definedName>
    <definedName name="Calendrier5ans" localSheetId="87">'DVMP C2 1-21 Tue'!#REF!</definedName>
    <definedName name="Calendrier5ans" localSheetId="62">'DVMP C2 1-21 Ven'!#REF!</definedName>
    <definedName name="Calendrier5ans" localSheetId="88">'DVMP C2 1-21 Wed'!#REF!</definedName>
    <definedName name="Calendrier5ans" localSheetId="71">'DVMP C2 22-42 Dim'!#REF!</definedName>
    <definedName name="Calendrier5ans" localSheetId="104">'DVMP C2 22-42 Fri'!#REF!</definedName>
    <definedName name="Calendrier5ans" localSheetId="68">'DVMP C2 22-42 Jeu'!#REF!</definedName>
    <definedName name="Calendrier5ans" localSheetId="65">'DVMP C2 22-42 Lun'!#REF!</definedName>
    <definedName name="Calendrier5ans" localSheetId="66">'DVMP C2 22-42 Mar'!#REF!</definedName>
    <definedName name="Calendrier5ans" localSheetId="67">'DVMP C2 22-42 Mer'!#REF!</definedName>
    <definedName name="Calendrier5ans" localSheetId="100">'DVMP C2 22-42 Mon'!#REF!</definedName>
    <definedName name="Calendrier5ans" localSheetId="70">'DVMP C2 22-42 Sam'!#REF!</definedName>
    <definedName name="Calendrier5ans" localSheetId="105">'DVMP C2 22-42 Sat'!#REF!</definedName>
    <definedName name="Calendrier5ans" localSheetId="106">'DVMP C2 22-42 Sun'!#REF!</definedName>
    <definedName name="Calendrier5ans" localSheetId="103">'DVMP C2 22-42 Thu'!#REF!</definedName>
    <definedName name="Calendrier5ans" localSheetId="101">'DVMP C2 22-42 Tue'!#REF!</definedName>
    <definedName name="Calendrier5ans" localSheetId="69">'DVMP C2 22-42 Ven'!#REF!</definedName>
    <definedName name="Calendrier5ans" localSheetId="102">'DVMP C2 22-42 Wed'!#REF!</definedName>
    <definedName name="Calendrier5ans">#REF!</definedName>
    <definedName name="Calendrier5mois" localSheetId="0">#REF!</definedName>
    <definedName name="Calendrier5mois" localSheetId="8">'DRD 1-2 Dim'!#REF!</definedName>
    <definedName name="Calendrier5mois" localSheetId="27">'DRD 1-2 Fri'!#REF!</definedName>
    <definedName name="Calendrier5mois" localSheetId="5">'DRD 1-2 Jeu'!#REF!</definedName>
    <definedName name="Calendrier5mois" localSheetId="2">'DRD 1-2 Lun'!#REF!</definedName>
    <definedName name="Calendrier5mois" localSheetId="3">'DRD 1-2 Mar'!#REF!</definedName>
    <definedName name="Calendrier5mois" localSheetId="4">'DRD 1-2 Mer'!#REF!</definedName>
    <definedName name="Calendrier5mois" localSheetId="23">'DRD 1-2 Mon'!#REF!</definedName>
    <definedName name="Calendrier5mois" localSheetId="7">'DRD 1-2 Sam'!#REF!</definedName>
    <definedName name="Calendrier5mois" localSheetId="28">'DRD 1-2 Sat'!#REF!</definedName>
    <definedName name="Calendrier5mois" localSheetId="29">'DRD 1-2 Sun'!#REF!</definedName>
    <definedName name="Calendrier5mois" localSheetId="26">'DRD 1-2 Thu'!#REF!</definedName>
    <definedName name="Calendrier5mois" localSheetId="24">'DRD 1-2 Tue'!#REF!</definedName>
    <definedName name="Calendrier5mois" localSheetId="6">'DRD 1-2 Ven'!#REF!</definedName>
    <definedName name="Calendrier5mois" localSheetId="25">'DRD 1-2 Wed'!#REF!</definedName>
    <definedName name="Calendrier5mois" localSheetId="15">'DRD 3-6 Dim'!#REF!</definedName>
    <definedName name="Calendrier5mois" localSheetId="34">'DRD 3-6 Fri'!#REF!</definedName>
    <definedName name="Calendrier5mois" localSheetId="12">'DRD 3-6 Jeu'!#REF!</definedName>
    <definedName name="Calendrier5mois" localSheetId="9">'DRD 3-6 Lun'!#REF!</definedName>
    <definedName name="Calendrier5mois" localSheetId="10">'DRD 3-6 Mar'!#REF!</definedName>
    <definedName name="Calendrier5mois" localSheetId="11">'DRD 3-6 Mer'!#REF!</definedName>
    <definedName name="Calendrier5mois" localSheetId="30">'DRD 3-6 Mon'!#REF!</definedName>
    <definedName name="Calendrier5mois" localSheetId="14">'DRD 3-6 Sam'!#REF!</definedName>
    <definedName name="Calendrier5mois" localSheetId="35">'DRD 3-6 Sat'!#REF!</definedName>
    <definedName name="Calendrier5mois" localSheetId="36">'DRD 3-6 Sun'!#REF!</definedName>
    <definedName name="Calendrier5mois" localSheetId="33">'DRD 3-6 Thu'!#REF!</definedName>
    <definedName name="Calendrier5mois" localSheetId="31">'DRD 3-6 Tue'!#REF!</definedName>
    <definedName name="Calendrier5mois" localSheetId="13">'DRD 3-6 Ven'!#REF!</definedName>
    <definedName name="Calendrier5mois" localSheetId="32">'DRD 3-6 Wed'!#REF!</definedName>
    <definedName name="Calendrier5mois" localSheetId="22">'DRD 7+ Dim'!#REF!</definedName>
    <definedName name="Calendrier5mois" localSheetId="41">'DRD 7+ Fri'!#REF!</definedName>
    <definedName name="Calendrier5mois" localSheetId="19">'DRD 7+ Jeu'!#REF!</definedName>
    <definedName name="Calendrier5mois" localSheetId="16">'DRD 7+ Lun'!#REF!</definedName>
    <definedName name="Calendrier5mois" localSheetId="17">'DRD 7+ Mar'!#REF!</definedName>
    <definedName name="Calendrier5mois" localSheetId="18">'DRD 7+ Mer'!#REF!</definedName>
    <definedName name="Calendrier5mois" localSheetId="37">'DRD 7+ Mon'!#REF!</definedName>
    <definedName name="Calendrier5mois" localSheetId="21">'DRD 7+ Sam'!#REF!</definedName>
    <definedName name="Calendrier5mois" localSheetId="42">'DRD 7+ Sat'!#REF!</definedName>
    <definedName name="Calendrier5mois" localSheetId="43">'DRD 7+ Sun'!#REF!</definedName>
    <definedName name="Calendrier5mois" localSheetId="40">'DRD 7+ Thu'!#REF!</definedName>
    <definedName name="Calendrier5mois" localSheetId="38">'DRD 7+ Tue'!#REF!</definedName>
    <definedName name="Calendrier5mois" localSheetId="20">'DRD 7+ Ven'!#REF!</definedName>
    <definedName name="Calendrier5mois" localSheetId="39">'DRD 7+ Wed'!#REF!</definedName>
    <definedName name="Calendrier5mois" localSheetId="120">'DVD C1-2 Dim'!#REF!</definedName>
    <definedName name="Calendrier5mois" localSheetId="160">'DVD C1-2 Fri'!#REF!</definedName>
    <definedName name="Calendrier5mois" localSheetId="117">'DVD C1-2 Jeu'!#REF!</definedName>
    <definedName name="Calendrier5mois" localSheetId="114">'DVD C1-2 Lun'!#REF!</definedName>
    <definedName name="Calendrier5mois" localSheetId="115">'DVD C1-2 Mar'!#REF!</definedName>
    <definedName name="Calendrier5mois" localSheetId="116">'DVD C1-2 Mer'!#REF!</definedName>
    <definedName name="Calendrier5mois" localSheetId="156">'DVD C1-2 Mon'!#REF!</definedName>
    <definedName name="Calendrier5mois" localSheetId="119">'DVD C1-2 Sam'!#REF!</definedName>
    <definedName name="Calendrier5mois" localSheetId="161">'DVD C1-2 Sat'!#REF!</definedName>
    <definedName name="Calendrier5mois" localSheetId="162">'DVD C1-2 Sun'!#REF!</definedName>
    <definedName name="Calendrier5mois" localSheetId="159">'DVD C1-2 Thu'!#REF!</definedName>
    <definedName name="Calendrier5mois" localSheetId="157">'DVD C1-2 Tue'!#REF!</definedName>
    <definedName name="Calendrier5mois" localSheetId="118">'DVD C1-2 Ven'!#REF!</definedName>
    <definedName name="Calendrier5mois" localSheetId="158">'DVD C1-2 Wed'!#REF!</definedName>
    <definedName name="Calendrier5mois" localSheetId="141">'DVD C1-3 Dim'!#REF!</definedName>
    <definedName name="Calendrier5mois" localSheetId="181">'DVD C1-3 Fri'!#REF!</definedName>
    <definedName name="Calendrier5mois" localSheetId="138">'DVD C1-3 Jeu'!#REF!</definedName>
    <definedName name="Calendrier5mois" localSheetId="135">'DVD C1-3 Lun'!#REF!</definedName>
    <definedName name="Calendrier5mois" localSheetId="136">'DVD C1-3 Mar'!#REF!</definedName>
    <definedName name="Calendrier5mois" localSheetId="137">'DVD C1-3 Mer'!#REF!</definedName>
    <definedName name="Calendrier5mois" localSheetId="177">'DVD C1-3 Mon'!#REF!</definedName>
    <definedName name="Calendrier5mois" localSheetId="140">'DVD C1-3 Sam'!#REF!</definedName>
    <definedName name="Calendrier5mois" localSheetId="182">'DVD C1-3 Sat'!#REF!</definedName>
    <definedName name="Calendrier5mois" localSheetId="183">'DVD C1-3 Sun'!#REF!</definedName>
    <definedName name="Calendrier5mois" localSheetId="180">'DVD C1-3 Thu'!#REF!</definedName>
    <definedName name="Calendrier5mois" localSheetId="178">'DVD C1-3 Tue'!#REF!</definedName>
    <definedName name="Calendrier5mois" localSheetId="139">'DVD C1-3 Ven'!#REF!</definedName>
    <definedName name="Calendrier5mois" localSheetId="179">'DVD C1-3 Wed'!#REF!</definedName>
    <definedName name="Calendrier5mois" localSheetId="127">'DVD C3-6 Dim'!#REF!</definedName>
    <definedName name="Calendrier5mois" localSheetId="167">'DVD C3-6 Fri'!#REF!</definedName>
    <definedName name="Calendrier5mois" localSheetId="124">'DVD C3-6 Jeu'!#REF!</definedName>
    <definedName name="Calendrier5mois" localSheetId="121">'DVD C3-6 Lun'!#REF!</definedName>
    <definedName name="Calendrier5mois" localSheetId="122">'DVD C3-6 Mar'!#REF!</definedName>
    <definedName name="Calendrier5mois" localSheetId="123">'DVD C3-6 Mer'!#REF!</definedName>
    <definedName name="Calendrier5mois" localSheetId="163">'DVD C3-6 Mon'!#REF!</definedName>
    <definedName name="Calendrier5mois" localSheetId="126">'DVD C3-6 Sam'!#REF!</definedName>
    <definedName name="Calendrier5mois" localSheetId="168">'DVD C3-6 Sat'!#REF!</definedName>
    <definedName name="Calendrier5mois" localSheetId="169">'DVD C3-6 Sun'!#REF!</definedName>
    <definedName name="Calendrier5mois" localSheetId="166">'DVD C3-6 Thu'!#REF!</definedName>
    <definedName name="Calendrier5mois" localSheetId="164">'DVD C3-6 Tue'!#REF!</definedName>
    <definedName name="Calendrier5mois" localSheetId="125">'DVD C3-6 Ven'!#REF!</definedName>
    <definedName name="Calendrier5mois" localSheetId="165">'DVD C3-6 Wed'!#REF!</definedName>
    <definedName name="Calendrier5mois" localSheetId="148">'DVD C4-8 Dim'!#REF!</definedName>
    <definedName name="Calendrier5mois" localSheetId="188">'DVD C4-8 Fri'!#REF!</definedName>
    <definedName name="Calendrier5mois" localSheetId="145">'DVD C4-8 Jeu'!#REF!</definedName>
    <definedName name="Calendrier5mois" localSheetId="142">'DVD C4-8 Lun'!#REF!</definedName>
    <definedName name="Calendrier5mois" localSheetId="143">'DVD C4-8 Mar'!#REF!</definedName>
    <definedName name="Calendrier5mois" localSheetId="144">'DVD C4-8 Mer'!#REF!</definedName>
    <definedName name="Calendrier5mois" localSheetId="184">'DVD C4-8 Mon'!#REF!</definedName>
    <definedName name="Calendrier5mois" localSheetId="147">'DVD C4-8 Sam'!#REF!</definedName>
    <definedName name="Calendrier5mois" localSheetId="189">'DVD C4-8 Sat'!#REF!</definedName>
    <definedName name="Calendrier5mois" localSheetId="190">'DVD C4-8 Sun'!#REF!</definedName>
    <definedName name="Calendrier5mois" localSheetId="187">'DVD C4-8 Thu'!#REF!</definedName>
    <definedName name="Calendrier5mois" localSheetId="185">'DVD C4-8 Tue'!#REF!</definedName>
    <definedName name="Calendrier5mois" localSheetId="146">'DVD C4-8 Ven'!#REF!</definedName>
    <definedName name="Calendrier5mois" localSheetId="186">'DVD C4-8 Wed'!#REF!</definedName>
    <definedName name="Calendrier5mois" localSheetId="134">'DVD C7+ Dim'!#REF!</definedName>
    <definedName name="Calendrier5mois" localSheetId="174">'DVD C7+ Fri'!#REF!</definedName>
    <definedName name="Calendrier5mois" localSheetId="131">'DVD C7+ Jeu'!#REF!</definedName>
    <definedName name="Calendrier5mois" localSheetId="128">'DVD C7+ Lun'!#REF!</definedName>
    <definedName name="Calendrier5mois" localSheetId="129">'DVD C7+ Mar'!#REF!</definedName>
    <definedName name="Calendrier5mois" localSheetId="130">'DVD C7+ Mer'!#REF!</definedName>
    <definedName name="Calendrier5mois" localSheetId="170">'DVD C7+ Mon'!#REF!</definedName>
    <definedName name="Calendrier5mois" localSheetId="133">'DVD C7+ Sam'!#REF!</definedName>
    <definedName name="Calendrier5mois" localSheetId="175">'DVD C7+ Sat'!#REF!</definedName>
    <definedName name="Calendrier5mois" localSheetId="176">'DVD C7+ Sun'!#REF!</definedName>
    <definedName name="Calendrier5mois" localSheetId="173">'DVD C7+ Thu'!#REF!</definedName>
    <definedName name="Calendrier5mois" localSheetId="171">'DVD C7+ Tue'!#REF!</definedName>
    <definedName name="Calendrier5mois" localSheetId="132">'DVD C7+ Ven'!#REF!</definedName>
    <definedName name="Calendrier5mois" localSheetId="172">'DVD C7+ Wed'!#REF!</definedName>
    <definedName name="Calendrier5mois" localSheetId="155">'DVD C9+ Dim'!#REF!</definedName>
    <definedName name="Calendrier5mois" localSheetId="195">'DVD C9+ Fri'!#REF!</definedName>
    <definedName name="Calendrier5mois" localSheetId="152">'DVD C9+ Jeu'!#REF!</definedName>
    <definedName name="Calendrier5mois" localSheetId="149">'DVD C9+ Lun'!#REF!</definedName>
    <definedName name="Calendrier5mois" localSheetId="150">'DVD C9+ Mar'!#REF!</definedName>
    <definedName name="Calendrier5mois" localSheetId="151">'DVD C9+ Mer'!#REF!</definedName>
    <definedName name="Calendrier5mois" localSheetId="191">'DVD C9+ Mon'!#REF!</definedName>
    <definedName name="Calendrier5mois" localSheetId="154">'DVD C9+ Sam'!#REF!</definedName>
    <definedName name="Calendrier5mois" localSheetId="196">'DVD C9+ Sat'!#REF!</definedName>
    <definedName name="Calendrier5mois" localSheetId="197">'DVD C9+ Sun'!#REF!</definedName>
    <definedName name="Calendrier5mois" localSheetId="194">'DVD C9+ Thu'!#REF!</definedName>
    <definedName name="Calendrier5mois" localSheetId="192">'DVD C9+ Tue'!#REF!</definedName>
    <definedName name="Calendrier5mois" localSheetId="153">'DVD C9+ Ven'!#REF!</definedName>
    <definedName name="Calendrier5mois" localSheetId="193">'DVD C9+ Wed'!#REF!</definedName>
    <definedName name="Calendrier5mois" localSheetId="50">'DVMP C1 1-21 Dim'!#REF!</definedName>
    <definedName name="Calendrier5mois" localSheetId="83">'DVMP C1 1-21 Fri'!#REF!</definedName>
    <definedName name="Calendrier5mois" localSheetId="47">'DVMP C1 1-21 Jeu'!#REF!</definedName>
    <definedName name="Calendrier5mois" localSheetId="44">'DVMP C1 1-21 Lun'!#REF!</definedName>
    <definedName name="Calendrier5mois" localSheetId="45">'DVMP C1 1-21 Mar'!#REF!</definedName>
    <definedName name="Calendrier5mois" localSheetId="46">'DVMP C1 1-21 Mer'!#REF!</definedName>
    <definedName name="Calendrier5mois" localSheetId="79">'DVMP C1 1-21 Mon'!#REF!</definedName>
    <definedName name="Calendrier5mois" localSheetId="49">'DVMP C1 1-21 Sam'!#REF!</definedName>
    <definedName name="Calendrier5mois" localSheetId="84">'DVMP C1 1-21 Sat'!#REF!</definedName>
    <definedName name="Calendrier5mois" localSheetId="85">'DVMP C1 1-21 Sun'!#REF!</definedName>
    <definedName name="Calendrier5mois" localSheetId="82">'DVMP C1 1-21 Thu'!#REF!</definedName>
    <definedName name="Calendrier5mois" localSheetId="80">'DVMP C1 1-21 Tue'!#REF!</definedName>
    <definedName name="Calendrier5mois" localSheetId="48">'DVMP C1 1-21 Ven'!#REF!</definedName>
    <definedName name="Calendrier5mois" localSheetId="81">'DVMP C1 1-21 Wed'!#REF!</definedName>
    <definedName name="Calendrier5mois" localSheetId="57">'DVMP C1 22-42 Dim'!#REF!</definedName>
    <definedName name="Calendrier5mois" localSheetId="97">'DVMP C1 22-42 Fri'!#REF!</definedName>
    <definedName name="Calendrier5mois" localSheetId="54">'DVMP C1 22-42 Jeu'!#REF!</definedName>
    <definedName name="Calendrier5mois" localSheetId="51">'DVMP C1 22-42 Lun'!#REF!</definedName>
    <definedName name="Calendrier5mois" localSheetId="52">'DVMP C1 22-42 Mar'!#REF!</definedName>
    <definedName name="Calendrier5mois" localSheetId="53">'DVMP C1 22-42 Mer'!#REF!</definedName>
    <definedName name="Calendrier5mois" localSheetId="93">'DVMP C1 22-42 Mon'!#REF!</definedName>
    <definedName name="Calendrier5mois" localSheetId="56">'DVMP C1 22-42 Sam'!#REF!</definedName>
    <definedName name="Calendrier5mois" localSheetId="98">'DVMP C1 22-42 Sat'!#REF!</definedName>
    <definedName name="Calendrier5mois" localSheetId="99">'DVMP C1 22-42 Sun'!#REF!</definedName>
    <definedName name="Calendrier5mois" localSheetId="96">'DVMP C1 22-42 Thu'!#REF!</definedName>
    <definedName name="Calendrier5mois" localSheetId="94">'DVMP C1 22-42 Tue'!#REF!</definedName>
    <definedName name="Calendrier5mois" localSheetId="55">'DVMP C1 22-42 Ven'!#REF!</definedName>
    <definedName name="Calendrier5mois" localSheetId="95">'DVMP C1 22-42 Wed'!#REF!</definedName>
    <definedName name="Calendrier5mois" localSheetId="78">'DVMP C10+ Dim'!#REF!</definedName>
    <definedName name="Calendrier5mois" localSheetId="111">'DVMP C10+ Fri'!#REF!</definedName>
    <definedName name="Calendrier5mois" localSheetId="75">'DVMP C10+ Jeu'!#REF!</definedName>
    <definedName name="Calendrier5mois" localSheetId="72">'DVMP C10+ Lun'!#REF!</definedName>
    <definedName name="Calendrier5mois" localSheetId="73">'DVMP C10+ Mar'!#REF!</definedName>
    <definedName name="Calendrier5mois" localSheetId="74">'DVMP C10+ Mer'!#REF!</definedName>
    <definedName name="Calendrier5mois" localSheetId="107">'DVMP C10+ Mon'!#REF!</definedName>
    <definedName name="Calendrier5mois" localSheetId="77">'DVMP C10+ Sam'!#REF!</definedName>
    <definedName name="Calendrier5mois" localSheetId="112">'DVMP C10+ Sat'!#REF!</definedName>
    <definedName name="Calendrier5mois" localSheetId="113">'DVMP C10+ Sun'!#REF!</definedName>
    <definedName name="Calendrier5mois" localSheetId="110">'DVMP C10+ Thu'!#REF!</definedName>
    <definedName name="Calendrier5mois" localSheetId="108">'DVMP C10+ Tue'!#REF!</definedName>
    <definedName name="Calendrier5mois" localSheetId="76">'DVMP C10+ Ven'!#REF!</definedName>
    <definedName name="Calendrier5mois" localSheetId="109">'DVMP C10+ Wed'!#REF!</definedName>
    <definedName name="Calendrier5mois" localSheetId="64">'DVMP C2 1-21 Dim'!#REF!</definedName>
    <definedName name="Calendrier5mois" localSheetId="90">'DVMP C2 1-21 Fri'!#REF!</definedName>
    <definedName name="Calendrier5mois" localSheetId="61">'DVMP C2 1-21 Jeu'!#REF!</definedName>
    <definedName name="Calendrier5mois" localSheetId="58">'DVMP C2 1-21 Lun'!#REF!</definedName>
    <definedName name="Calendrier5mois" localSheetId="59">'DVMP C2 1-21 Mar'!#REF!</definedName>
    <definedName name="Calendrier5mois" localSheetId="60">'DVMP C2 1-21 Mer'!#REF!</definedName>
    <definedName name="Calendrier5mois" localSheetId="86">'DVMP C2 1-21 Mon'!#REF!</definedName>
    <definedName name="Calendrier5mois" localSheetId="63">'DVMP C2 1-21 Sam'!#REF!</definedName>
    <definedName name="Calendrier5mois" localSheetId="91">'DVMP C2 1-21 Sat'!#REF!</definedName>
    <definedName name="Calendrier5mois" localSheetId="92">'DVMP C2 1-21 Sun'!#REF!</definedName>
    <definedName name="Calendrier5mois" localSheetId="89">'DVMP C2 1-21 Thu'!#REF!</definedName>
    <definedName name="Calendrier5mois" localSheetId="87">'DVMP C2 1-21 Tue'!#REF!</definedName>
    <definedName name="Calendrier5mois" localSheetId="62">'DVMP C2 1-21 Ven'!#REF!</definedName>
    <definedName name="Calendrier5mois" localSheetId="88">'DVMP C2 1-21 Wed'!#REF!</definedName>
    <definedName name="Calendrier5mois" localSheetId="71">'DVMP C2 22-42 Dim'!#REF!</definedName>
    <definedName name="Calendrier5mois" localSheetId="104">'DVMP C2 22-42 Fri'!#REF!</definedName>
    <definedName name="Calendrier5mois" localSheetId="68">'DVMP C2 22-42 Jeu'!#REF!</definedName>
    <definedName name="Calendrier5mois" localSheetId="65">'DVMP C2 22-42 Lun'!#REF!</definedName>
    <definedName name="Calendrier5mois" localSheetId="66">'DVMP C2 22-42 Mar'!#REF!</definedName>
    <definedName name="Calendrier5mois" localSheetId="67">'DVMP C2 22-42 Mer'!#REF!</definedName>
    <definedName name="Calendrier5mois" localSheetId="100">'DVMP C2 22-42 Mon'!#REF!</definedName>
    <definedName name="Calendrier5mois" localSheetId="70">'DVMP C2 22-42 Sam'!#REF!</definedName>
    <definedName name="Calendrier5mois" localSheetId="105">'DVMP C2 22-42 Sat'!#REF!</definedName>
    <definedName name="Calendrier5mois" localSheetId="106">'DVMP C2 22-42 Sun'!#REF!</definedName>
    <definedName name="Calendrier5mois" localSheetId="103">'DVMP C2 22-42 Thu'!#REF!</definedName>
    <definedName name="Calendrier5mois" localSheetId="101">'DVMP C2 22-42 Tue'!#REF!</definedName>
    <definedName name="Calendrier5mois" localSheetId="69">'DVMP C2 22-42 Ven'!#REF!</definedName>
    <definedName name="Calendrier5mois" localSheetId="102">'DVMP C2 22-42 Wed'!#REF!</definedName>
    <definedName name="Calendrier5mois">#REF!</definedName>
    <definedName name="Calendrier6ans" localSheetId="0">#REF!</definedName>
    <definedName name="Calendrier6ans" localSheetId="8">'DRD 1-2 Dim'!#REF!</definedName>
    <definedName name="Calendrier6ans" localSheetId="27">'DRD 1-2 Fri'!#REF!</definedName>
    <definedName name="Calendrier6ans" localSheetId="5">'DRD 1-2 Jeu'!#REF!</definedName>
    <definedName name="Calendrier6ans" localSheetId="2">'DRD 1-2 Lun'!#REF!</definedName>
    <definedName name="Calendrier6ans" localSheetId="3">'DRD 1-2 Mar'!#REF!</definedName>
    <definedName name="Calendrier6ans" localSheetId="4">'DRD 1-2 Mer'!#REF!</definedName>
    <definedName name="Calendrier6ans" localSheetId="23">'DRD 1-2 Mon'!#REF!</definedName>
    <definedName name="Calendrier6ans" localSheetId="7">'DRD 1-2 Sam'!#REF!</definedName>
    <definedName name="Calendrier6ans" localSheetId="28">'DRD 1-2 Sat'!#REF!</definedName>
    <definedName name="Calendrier6ans" localSheetId="29">'DRD 1-2 Sun'!#REF!</definedName>
    <definedName name="Calendrier6ans" localSheetId="26">'DRD 1-2 Thu'!#REF!</definedName>
    <definedName name="Calendrier6ans" localSheetId="24">'DRD 1-2 Tue'!#REF!</definedName>
    <definedName name="Calendrier6ans" localSheetId="6">'DRD 1-2 Ven'!#REF!</definedName>
    <definedName name="Calendrier6ans" localSheetId="25">'DRD 1-2 Wed'!#REF!</definedName>
    <definedName name="Calendrier6ans" localSheetId="15">'DRD 3-6 Dim'!#REF!</definedName>
    <definedName name="Calendrier6ans" localSheetId="34">'DRD 3-6 Fri'!#REF!</definedName>
    <definedName name="Calendrier6ans" localSheetId="12">'DRD 3-6 Jeu'!#REF!</definedName>
    <definedName name="Calendrier6ans" localSheetId="9">'DRD 3-6 Lun'!#REF!</definedName>
    <definedName name="Calendrier6ans" localSheetId="10">'DRD 3-6 Mar'!#REF!</definedName>
    <definedName name="Calendrier6ans" localSheetId="11">'DRD 3-6 Mer'!#REF!</definedName>
    <definedName name="Calendrier6ans" localSheetId="30">'DRD 3-6 Mon'!#REF!</definedName>
    <definedName name="Calendrier6ans" localSheetId="14">'DRD 3-6 Sam'!#REF!</definedName>
    <definedName name="Calendrier6ans" localSheetId="35">'DRD 3-6 Sat'!#REF!</definedName>
    <definedName name="Calendrier6ans" localSheetId="36">'DRD 3-6 Sun'!#REF!</definedName>
    <definedName name="Calendrier6ans" localSheetId="33">'DRD 3-6 Thu'!#REF!</definedName>
    <definedName name="Calendrier6ans" localSheetId="31">'DRD 3-6 Tue'!#REF!</definedName>
    <definedName name="Calendrier6ans" localSheetId="13">'DRD 3-6 Ven'!#REF!</definedName>
    <definedName name="Calendrier6ans" localSheetId="32">'DRD 3-6 Wed'!#REF!</definedName>
    <definedName name="Calendrier6ans" localSheetId="22">'DRD 7+ Dim'!#REF!</definedName>
    <definedName name="Calendrier6ans" localSheetId="41">'DRD 7+ Fri'!#REF!</definedName>
    <definedName name="Calendrier6ans" localSheetId="19">'DRD 7+ Jeu'!#REF!</definedName>
    <definedName name="Calendrier6ans" localSheetId="16">'DRD 7+ Lun'!#REF!</definedName>
    <definedName name="Calendrier6ans" localSheetId="17">'DRD 7+ Mar'!#REF!</definedName>
    <definedName name="Calendrier6ans" localSheetId="18">'DRD 7+ Mer'!#REF!</definedName>
    <definedName name="Calendrier6ans" localSheetId="37">'DRD 7+ Mon'!#REF!</definedName>
    <definedName name="Calendrier6ans" localSheetId="21">'DRD 7+ Sam'!#REF!</definedName>
    <definedName name="Calendrier6ans" localSheetId="42">'DRD 7+ Sat'!#REF!</definedName>
    <definedName name="Calendrier6ans" localSheetId="43">'DRD 7+ Sun'!#REF!</definedName>
    <definedName name="Calendrier6ans" localSheetId="40">'DRD 7+ Thu'!#REF!</definedName>
    <definedName name="Calendrier6ans" localSheetId="38">'DRD 7+ Tue'!#REF!</definedName>
    <definedName name="Calendrier6ans" localSheetId="20">'DRD 7+ Ven'!#REF!</definedName>
    <definedName name="Calendrier6ans" localSheetId="39">'DRD 7+ Wed'!#REF!</definedName>
    <definedName name="Calendrier6ans" localSheetId="120">'DVD C1-2 Dim'!#REF!</definedName>
    <definedName name="Calendrier6ans" localSheetId="160">'DVD C1-2 Fri'!#REF!</definedName>
    <definedName name="Calendrier6ans" localSheetId="117">'DVD C1-2 Jeu'!#REF!</definedName>
    <definedName name="Calendrier6ans" localSheetId="114">'DVD C1-2 Lun'!#REF!</definedName>
    <definedName name="Calendrier6ans" localSheetId="115">'DVD C1-2 Mar'!#REF!</definedName>
    <definedName name="Calendrier6ans" localSheetId="116">'DVD C1-2 Mer'!#REF!</definedName>
    <definedName name="Calendrier6ans" localSheetId="156">'DVD C1-2 Mon'!#REF!</definedName>
    <definedName name="Calendrier6ans" localSheetId="119">'DVD C1-2 Sam'!#REF!</definedName>
    <definedName name="Calendrier6ans" localSheetId="161">'DVD C1-2 Sat'!#REF!</definedName>
    <definedName name="Calendrier6ans" localSheetId="162">'DVD C1-2 Sun'!#REF!</definedName>
    <definedName name="Calendrier6ans" localSheetId="159">'DVD C1-2 Thu'!#REF!</definedName>
    <definedName name="Calendrier6ans" localSheetId="157">'DVD C1-2 Tue'!#REF!</definedName>
    <definedName name="Calendrier6ans" localSheetId="118">'DVD C1-2 Ven'!#REF!</definedName>
    <definedName name="Calendrier6ans" localSheetId="158">'DVD C1-2 Wed'!#REF!</definedName>
    <definedName name="Calendrier6ans" localSheetId="141">'DVD C1-3 Dim'!#REF!</definedName>
    <definedName name="Calendrier6ans" localSheetId="181">'DVD C1-3 Fri'!#REF!</definedName>
    <definedName name="Calendrier6ans" localSheetId="138">'DVD C1-3 Jeu'!#REF!</definedName>
    <definedName name="Calendrier6ans" localSheetId="135">'DVD C1-3 Lun'!#REF!</definedName>
    <definedName name="Calendrier6ans" localSheetId="136">'DVD C1-3 Mar'!#REF!</definedName>
    <definedName name="Calendrier6ans" localSheetId="137">'DVD C1-3 Mer'!#REF!</definedName>
    <definedName name="Calendrier6ans" localSheetId="177">'DVD C1-3 Mon'!#REF!</definedName>
    <definedName name="Calendrier6ans" localSheetId="140">'DVD C1-3 Sam'!#REF!</definedName>
    <definedName name="Calendrier6ans" localSheetId="182">'DVD C1-3 Sat'!#REF!</definedName>
    <definedName name="Calendrier6ans" localSheetId="183">'DVD C1-3 Sun'!#REF!</definedName>
    <definedName name="Calendrier6ans" localSheetId="180">'DVD C1-3 Thu'!#REF!</definedName>
    <definedName name="Calendrier6ans" localSheetId="178">'DVD C1-3 Tue'!#REF!</definedName>
    <definedName name="Calendrier6ans" localSheetId="139">'DVD C1-3 Ven'!#REF!</definedName>
    <definedName name="Calendrier6ans" localSheetId="179">'DVD C1-3 Wed'!#REF!</definedName>
    <definedName name="Calendrier6ans" localSheetId="127">'DVD C3-6 Dim'!#REF!</definedName>
    <definedName name="Calendrier6ans" localSheetId="167">'DVD C3-6 Fri'!#REF!</definedName>
    <definedName name="Calendrier6ans" localSheetId="124">'DVD C3-6 Jeu'!#REF!</definedName>
    <definedName name="Calendrier6ans" localSheetId="121">'DVD C3-6 Lun'!#REF!</definedName>
    <definedName name="Calendrier6ans" localSheetId="122">'DVD C3-6 Mar'!#REF!</definedName>
    <definedName name="Calendrier6ans" localSheetId="123">'DVD C3-6 Mer'!#REF!</definedName>
    <definedName name="Calendrier6ans" localSheetId="163">'DVD C3-6 Mon'!#REF!</definedName>
    <definedName name="Calendrier6ans" localSheetId="126">'DVD C3-6 Sam'!#REF!</definedName>
    <definedName name="Calendrier6ans" localSheetId="168">'DVD C3-6 Sat'!#REF!</definedName>
    <definedName name="Calendrier6ans" localSheetId="169">'DVD C3-6 Sun'!#REF!</definedName>
    <definedName name="Calendrier6ans" localSheetId="166">'DVD C3-6 Thu'!#REF!</definedName>
    <definedName name="Calendrier6ans" localSheetId="164">'DVD C3-6 Tue'!#REF!</definedName>
    <definedName name="Calendrier6ans" localSheetId="125">'DVD C3-6 Ven'!#REF!</definedName>
    <definedName name="Calendrier6ans" localSheetId="165">'DVD C3-6 Wed'!#REF!</definedName>
    <definedName name="Calendrier6ans" localSheetId="148">'DVD C4-8 Dim'!#REF!</definedName>
    <definedName name="Calendrier6ans" localSheetId="188">'DVD C4-8 Fri'!#REF!</definedName>
    <definedName name="Calendrier6ans" localSheetId="145">'DVD C4-8 Jeu'!#REF!</definedName>
    <definedName name="Calendrier6ans" localSheetId="142">'DVD C4-8 Lun'!#REF!</definedName>
    <definedName name="Calendrier6ans" localSheetId="143">'DVD C4-8 Mar'!#REF!</definedName>
    <definedName name="Calendrier6ans" localSheetId="144">'DVD C4-8 Mer'!#REF!</definedName>
    <definedName name="Calendrier6ans" localSheetId="184">'DVD C4-8 Mon'!#REF!</definedName>
    <definedName name="Calendrier6ans" localSheetId="147">'DVD C4-8 Sam'!#REF!</definedName>
    <definedName name="Calendrier6ans" localSheetId="189">'DVD C4-8 Sat'!#REF!</definedName>
    <definedName name="Calendrier6ans" localSheetId="190">'DVD C4-8 Sun'!#REF!</definedName>
    <definedName name="Calendrier6ans" localSheetId="187">'DVD C4-8 Thu'!#REF!</definedName>
    <definedName name="Calendrier6ans" localSheetId="185">'DVD C4-8 Tue'!#REF!</definedName>
    <definedName name="Calendrier6ans" localSheetId="146">'DVD C4-8 Ven'!#REF!</definedName>
    <definedName name="Calendrier6ans" localSheetId="186">'DVD C4-8 Wed'!#REF!</definedName>
    <definedName name="Calendrier6ans" localSheetId="134">'DVD C7+ Dim'!#REF!</definedName>
    <definedName name="Calendrier6ans" localSheetId="174">'DVD C7+ Fri'!#REF!</definedName>
    <definedName name="Calendrier6ans" localSheetId="131">'DVD C7+ Jeu'!#REF!</definedName>
    <definedName name="Calendrier6ans" localSheetId="128">'DVD C7+ Lun'!#REF!</definedName>
    <definedName name="Calendrier6ans" localSheetId="129">'DVD C7+ Mar'!#REF!</definedName>
    <definedName name="Calendrier6ans" localSheetId="130">'DVD C7+ Mer'!#REF!</definedName>
    <definedName name="Calendrier6ans" localSheetId="170">'DVD C7+ Mon'!#REF!</definedName>
    <definedName name="Calendrier6ans" localSheetId="133">'DVD C7+ Sam'!#REF!</definedName>
    <definedName name="Calendrier6ans" localSheetId="175">'DVD C7+ Sat'!#REF!</definedName>
    <definedName name="Calendrier6ans" localSheetId="176">'DVD C7+ Sun'!#REF!</definedName>
    <definedName name="Calendrier6ans" localSheetId="173">'DVD C7+ Thu'!#REF!</definedName>
    <definedName name="Calendrier6ans" localSheetId="171">'DVD C7+ Tue'!#REF!</definedName>
    <definedName name="Calendrier6ans" localSheetId="132">'DVD C7+ Ven'!#REF!</definedName>
    <definedName name="Calendrier6ans" localSheetId="172">'DVD C7+ Wed'!#REF!</definedName>
    <definedName name="Calendrier6ans" localSheetId="155">'DVD C9+ Dim'!#REF!</definedName>
    <definedName name="Calendrier6ans" localSheetId="195">'DVD C9+ Fri'!#REF!</definedName>
    <definedName name="Calendrier6ans" localSheetId="152">'DVD C9+ Jeu'!#REF!</definedName>
    <definedName name="Calendrier6ans" localSheetId="149">'DVD C9+ Lun'!#REF!</definedName>
    <definedName name="Calendrier6ans" localSheetId="150">'DVD C9+ Mar'!#REF!</definedName>
    <definedName name="Calendrier6ans" localSheetId="151">'DVD C9+ Mer'!#REF!</definedName>
    <definedName name="Calendrier6ans" localSheetId="191">'DVD C9+ Mon'!#REF!</definedName>
    <definedName name="Calendrier6ans" localSheetId="154">'DVD C9+ Sam'!#REF!</definedName>
    <definedName name="Calendrier6ans" localSheetId="196">'DVD C9+ Sat'!#REF!</definedName>
    <definedName name="Calendrier6ans" localSheetId="197">'DVD C9+ Sun'!#REF!</definedName>
    <definedName name="Calendrier6ans" localSheetId="194">'DVD C9+ Thu'!#REF!</definedName>
    <definedName name="Calendrier6ans" localSheetId="192">'DVD C9+ Tue'!#REF!</definedName>
    <definedName name="Calendrier6ans" localSheetId="153">'DVD C9+ Ven'!#REF!</definedName>
    <definedName name="Calendrier6ans" localSheetId="193">'DVD C9+ Wed'!#REF!</definedName>
    <definedName name="Calendrier6ans" localSheetId="50">'DVMP C1 1-21 Dim'!#REF!</definedName>
    <definedName name="Calendrier6ans" localSheetId="83">'DVMP C1 1-21 Fri'!#REF!</definedName>
    <definedName name="Calendrier6ans" localSheetId="47">'DVMP C1 1-21 Jeu'!#REF!</definedName>
    <definedName name="Calendrier6ans" localSheetId="44">'DVMP C1 1-21 Lun'!#REF!</definedName>
    <definedName name="Calendrier6ans" localSheetId="45">'DVMP C1 1-21 Mar'!#REF!</definedName>
    <definedName name="Calendrier6ans" localSheetId="46">'DVMP C1 1-21 Mer'!#REF!</definedName>
    <definedName name="Calendrier6ans" localSheetId="79">'DVMP C1 1-21 Mon'!#REF!</definedName>
    <definedName name="Calendrier6ans" localSheetId="49">'DVMP C1 1-21 Sam'!#REF!</definedName>
    <definedName name="Calendrier6ans" localSheetId="84">'DVMP C1 1-21 Sat'!#REF!</definedName>
    <definedName name="Calendrier6ans" localSheetId="85">'DVMP C1 1-21 Sun'!#REF!</definedName>
    <definedName name="Calendrier6ans" localSheetId="82">'DVMP C1 1-21 Thu'!#REF!</definedName>
    <definedName name="Calendrier6ans" localSheetId="80">'DVMP C1 1-21 Tue'!#REF!</definedName>
    <definedName name="Calendrier6ans" localSheetId="48">'DVMP C1 1-21 Ven'!#REF!</definedName>
    <definedName name="Calendrier6ans" localSheetId="81">'DVMP C1 1-21 Wed'!#REF!</definedName>
    <definedName name="Calendrier6ans" localSheetId="57">'DVMP C1 22-42 Dim'!#REF!</definedName>
    <definedName name="Calendrier6ans" localSheetId="97">'DVMP C1 22-42 Fri'!#REF!</definedName>
    <definedName name="Calendrier6ans" localSheetId="54">'DVMP C1 22-42 Jeu'!#REF!</definedName>
    <definedName name="Calendrier6ans" localSheetId="51">'DVMP C1 22-42 Lun'!#REF!</definedName>
    <definedName name="Calendrier6ans" localSheetId="52">'DVMP C1 22-42 Mar'!#REF!</definedName>
    <definedName name="Calendrier6ans" localSheetId="53">'DVMP C1 22-42 Mer'!#REF!</definedName>
    <definedName name="Calendrier6ans" localSheetId="93">'DVMP C1 22-42 Mon'!#REF!</definedName>
    <definedName name="Calendrier6ans" localSheetId="56">'DVMP C1 22-42 Sam'!#REF!</definedName>
    <definedName name="Calendrier6ans" localSheetId="98">'DVMP C1 22-42 Sat'!#REF!</definedName>
    <definedName name="Calendrier6ans" localSheetId="99">'DVMP C1 22-42 Sun'!#REF!</definedName>
    <definedName name="Calendrier6ans" localSheetId="96">'DVMP C1 22-42 Thu'!#REF!</definedName>
    <definedName name="Calendrier6ans" localSheetId="94">'DVMP C1 22-42 Tue'!#REF!</definedName>
    <definedName name="Calendrier6ans" localSheetId="55">'DVMP C1 22-42 Ven'!#REF!</definedName>
    <definedName name="Calendrier6ans" localSheetId="95">'DVMP C1 22-42 Wed'!#REF!</definedName>
    <definedName name="Calendrier6ans" localSheetId="78">'DVMP C10+ Dim'!#REF!</definedName>
    <definedName name="Calendrier6ans" localSheetId="111">'DVMP C10+ Fri'!#REF!</definedName>
    <definedName name="Calendrier6ans" localSheetId="75">'DVMP C10+ Jeu'!#REF!</definedName>
    <definedName name="Calendrier6ans" localSheetId="72">'DVMP C10+ Lun'!#REF!</definedName>
    <definedName name="Calendrier6ans" localSheetId="73">'DVMP C10+ Mar'!#REF!</definedName>
    <definedName name="Calendrier6ans" localSheetId="74">'DVMP C10+ Mer'!#REF!</definedName>
    <definedName name="Calendrier6ans" localSheetId="107">'DVMP C10+ Mon'!#REF!</definedName>
    <definedName name="Calendrier6ans" localSheetId="77">'DVMP C10+ Sam'!#REF!</definedName>
    <definedName name="Calendrier6ans" localSheetId="112">'DVMP C10+ Sat'!#REF!</definedName>
    <definedName name="Calendrier6ans" localSheetId="113">'DVMP C10+ Sun'!#REF!</definedName>
    <definedName name="Calendrier6ans" localSheetId="110">'DVMP C10+ Thu'!#REF!</definedName>
    <definedName name="Calendrier6ans" localSheetId="108">'DVMP C10+ Tue'!#REF!</definedName>
    <definedName name="Calendrier6ans" localSheetId="76">'DVMP C10+ Ven'!#REF!</definedName>
    <definedName name="Calendrier6ans" localSheetId="109">'DVMP C10+ Wed'!#REF!</definedName>
    <definedName name="Calendrier6ans" localSheetId="64">'DVMP C2 1-21 Dim'!#REF!</definedName>
    <definedName name="Calendrier6ans" localSheetId="90">'DVMP C2 1-21 Fri'!#REF!</definedName>
    <definedName name="Calendrier6ans" localSheetId="61">'DVMP C2 1-21 Jeu'!#REF!</definedName>
    <definedName name="Calendrier6ans" localSheetId="58">'DVMP C2 1-21 Lun'!#REF!</definedName>
    <definedName name="Calendrier6ans" localSheetId="59">'DVMP C2 1-21 Mar'!#REF!</definedName>
    <definedName name="Calendrier6ans" localSheetId="60">'DVMP C2 1-21 Mer'!#REF!</definedName>
    <definedName name="Calendrier6ans" localSheetId="86">'DVMP C2 1-21 Mon'!#REF!</definedName>
    <definedName name="Calendrier6ans" localSheetId="63">'DVMP C2 1-21 Sam'!#REF!</definedName>
    <definedName name="Calendrier6ans" localSheetId="91">'DVMP C2 1-21 Sat'!#REF!</definedName>
    <definedName name="Calendrier6ans" localSheetId="92">'DVMP C2 1-21 Sun'!#REF!</definedName>
    <definedName name="Calendrier6ans" localSheetId="89">'DVMP C2 1-21 Thu'!#REF!</definedName>
    <definedName name="Calendrier6ans" localSheetId="87">'DVMP C2 1-21 Tue'!#REF!</definedName>
    <definedName name="Calendrier6ans" localSheetId="62">'DVMP C2 1-21 Ven'!#REF!</definedName>
    <definedName name="Calendrier6ans" localSheetId="88">'DVMP C2 1-21 Wed'!#REF!</definedName>
    <definedName name="Calendrier6ans" localSheetId="71">'DVMP C2 22-42 Dim'!#REF!</definedName>
    <definedName name="Calendrier6ans" localSheetId="104">'DVMP C2 22-42 Fri'!#REF!</definedName>
    <definedName name="Calendrier6ans" localSheetId="68">'DVMP C2 22-42 Jeu'!#REF!</definedName>
    <definedName name="Calendrier6ans" localSheetId="65">'DVMP C2 22-42 Lun'!#REF!</definedName>
    <definedName name="Calendrier6ans" localSheetId="66">'DVMP C2 22-42 Mar'!#REF!</definedName>
    <definedName name="Calendrier6ans" localSheetId="67">'DVMP C2 22-42 Mer'!#REF!</definedName>
    <definedName name="Calendrier6ans" localSheetId="100">'DVMP C2 22-42 Mon'!#REF!</definedName>
    <definedName name="Calendrier6ans" localSheetId="70">'DVMP C2 22-42 Sam'!#REF!</definedName>
    <definedName name="Calendrier6ans" localSheetId="105">'DVMP C2 22-42 Sat'!#REF!</definedName>
    <definedName name="Calendrier6ans" localSheetId="106">'DVMP C2 22-42 Sun'!#REF!</definedName>
    <definedName name="Calendrier6ans" localSheetId="103">'DVMP C2 22-42 Thu'!#REF!</definedName>
    <definedName name="Calendrier6ans" localSheetId="101">'DVMP C2 22-42 Tue'!#REF!</definedName>
    <definedName name="Calendrier6ans" localSheetId="69">'DVMP C2 22-42 Ven'!#REF!</definedName>
    <definedName name="Calendrier6ans" localSheetId="102">'DVMP C2 22-42 Wed'!#REF!</definedName>
    <definedName name="Calendrier6ans">#REF!</definedName>
    <definedName name="Calendrier6mois" localSheetId="0">#REF!</definedName>
    <definedName name="Calendrier6mois" localSheetId="8">'DRD 1-2 Dim'!#REF!</definedName>
    <definedName name="Calendrier6mois" localSheetId="27">'DRD 1-2 Fri'!#REF!</definedName>
    <definedName name="Calendrier6mois" localSheetId="5">'DRD 1-2 Jeu'!#REF!</definedName>
    <definedName name="Calendrier6mois" localSheetId="2">'DRD 1-2 Lun'!#REF!</definedName>
    <definedName name="Calendrier6mois" localSheetId="3">'DRD 1-2 Mar'!#REF!</definedName>
    <definedName name="Calendrier6mois" localSheetId="4">'DRD 1-2 Mer'!#REF!</definedName>
    <definedName name="Calendrier6mois" localSheetId="23">'DRD 1-2 Mon'!#REF!</definedName>
    <definedName name="Calendrier6mois" localSheetId="7">'DRD 1-2 Sam'!#REF!</definedName>
    <definedName name="Calendrier6mois" localSheetId="28">'DRD 1-2 Sat'!#REF!</definedName>
    <definedName name="Calendrier6mois" localSheetId="29">'DRD 1-2 Sun'!#REF!</definedName>
    <definedName name="Calendrier6mois" localSheetId="26">'DRD 1-2 Thu'!#REF!</definedName>
    <definedName name="Calendrier6mois" localSheetId="24">'DRD 1-2 Tue'!#REF!</definedName>
    <definedName name="Calendrier6mois" localSheetId="6">'DRD 1-2 Ven'!#REF!</definedName>
    <definedName name="Calendrier6mois" localSheetId="25">'DRD 1-2 Wed'!#REF!</definedName>
    <definedName name="Calendrier6mois" localSheetId="15">'DRD 3-6 Dim'!#REF!</definedName>
    <definedName name="Calendrier6mois" localSheetId="34">'DRD 3-6 Fri'!#REF!</definedName>
    <definedName name="Calendrier6mois" localSheetId="12">'DRD 3-6 Jeu'!#REF!</definedName>
    <definedName name="Calendrier6mois" localSheetId="9">'DRD 3-6 Lun'!#REF!</definedName>
    <definedName name="Calendrier6mois" localSheetId="10">'DRD 3-6 Mar'!#REF!</definedName>
    <definedName name="Calendrier6mois" localSheetId="11">'DRD 3-6 Mer'!#REF!</definedName>
    <definedName name="Calendrier6mois" localSheetId="30">'DRD 3-6 Mon'!#REF!</definedName>
    <definedName name="Calendrier6mois" localSheetId="14">'DRD 3-6 Sam'!#REF!</definedName>
    <definedName name="Calendrier6mois" localSheetId="35">'DRD 3-6 Sat'!#REF!</definedName>
    <definedName name="Calendrier6mois" localSheetId="36">'DRD 3-6 Sun'!#REF!</definedName>
    <definedName name="Calendrier6mois" localSheetId="33">'DRD 3-6 Thu'!#REF!</definedName>
    <definedName name="Calendrier6mois" localSheetId="31">'DRD 3-6 Tue'!#REF!</definedName>
    <definedName name="Calendrier6mois" localSheetId="13">'DRD 3-6 Ven'!#REF!</definedName>
    <definedName name="Calendrier6mois" localSheetId="32">'DRD 3-6 Wed'!#REF!</definedName>
    <definedName name="Calendrier6mois" localSheetId="22">'DRD 7+ Dim'!#REF!</definedName>
    <definedName name="Calendrier6mois" localSheetId="41">'DRD 7+ Fri'!#REF!</definedName>
    <definedName name="Calendrier6mois" localSheetId="19">'DRD 7+ Jeu'!#REF!</definedName>
    <definedName name="Calendrier6mois" localSheetId="16">'DRD 7+ Lun'!#REF!</definedName>
    <definedName name="Calendrier6mois" localSheetId="17">'DRD 7+ Mar'!#REF!</definedName>
    <definedName name="Calendrier6mois" localSheetId="18">'DRD 7+ Mer'!#REF!</definedName>
    <definedName name="Calendrier6mois" localSheetId="37">'DRD 7+ Mon'!#REF!</definedName>
    <definedName name="Calendrier6mois" localSheetId="21">'DRD 7+ Sam'!#REF!</definedName>
    <definedName name="Calendrier6mois" localSheetId="42">'DRD 7+ Sat'!#REF!</definedName>
    <definedName name="Calendrier6mois" localSheetId="43">'DRD 7+ Sun'!#REF!</definedName>
    <definedName name="Calendrier6mois" localSheetId="40">'DRD 7+ Thu'!#REF!</definedName>
    <definedName name="Calendrier6mois" localSheetId="38">'DRD 7+ Tue'!#REF!</definedName>
    <definedName name="Calendrier6mois" localSheetId="20">'DRD 7+ Ven'!#REF!</definedName>
    <definedName name="Calendrier6mois" localSheetId="39">'DRD 7+ Wed'!#REF!</definedName>
    <definedName name="Calendrier6mois" localSheetId="120">'DVD C1-2 Dim'!#REF!</definedName>
    <definedName name="Calendrier6mois" localSheetId="160">'DVD C1-2 Fri'!#REF!</definedName>
    <definedName name="Calendrier6mois" localSheetId="117">'DVD C1-2 Jeu'!#REF!</definedName>
    <definedName name="Calendrier6mois" localSheetId="114">'DVD C1-2 Lun'!#REF!</definedName>
    <definedName name="Calendrier6mois" localSheetId="115">'DVD C1-2 Mar'!#REF!</definedName>
    <definedName name="Calendrier6mois" localSheetId="116">'DVD C1-2 Mer'!#REF!</definedName>
    <definedName name="Calendrier6mois" localSheetId="156">'DVD C1-2 Mon'!#REF!</definedName>
    <definedName name="Calendrier6mois" localSheetId="119">'DVD C1-2 Sam'!#REF!</definedName>
    <definedName name="Calendrier6mois" localSheetId="161">'DVD C1-2 Sat'!#REF!</definedName>
    <definedName name="Calendrier6mois" localSheetId="162">'DVD C1-2 Sun'!#REF!</definedName>
    <definedName name="Calendrier6mois" localSheetId="159">'DVD C1-2 Thu'!#REF!</definedName>
    <definedName name="Calendrier6mois" localSheetId="157">'DVD C1-2 Tue'!#REF!</definedName>
    <definedName name="Calendrier6mois" localSheetId="118">'DVD C1-2 Ven'!#REF!</definedName>
    <definedName name="Calendrier6mois" localSheetId="158">'DVD C1-2 Wed'!#REF!</definedName>
    <definedName name="Calendrier6mois" localSheetId="141">'DVD C1-3 Dim'!#REF!</definedName>
    <definedName name="Calendrier6mois" localSheetId="181">'DVD C1-3 Fri'!#REF!</definedName>
    <definedName name="Calendrier6mois" localSheetId="138">'DVD C1-3 Jeu'!#REF!</definedName>
    <definedName name="Calendrier6mois" localSheetId="135">'DVD C1-3 Lun'!#REF!</definedName>
    <definedName name="Calendrier6mois" localSheetId="136">'DVD C1-3 Mar'!#REF!</definedName>
    <definedName name="Calendrier6mois" localSheetId="137">'DVD C1-3 Mer'!#REF!</definedName>
    <definedName name="Calendrier6mois" localSheetId="177">'DVD C1-3 Mon'!#REF!</definedName>
    <definedName name="Calendrier6mois" localSheetId="140">'DVD C1-3 Sam'!#REF!</definedName>
    <definedName name="Calendrier6mois" localSheetId="182">'DVD C1-3 Sat'!#REF!</definedName>
    <definedName name="Calendrier6mois" localSheetId="183">'DVD C1-3 Sun'!#REF!</definedName>
    <definedName name="Calendrier6mois" localSheetId="180">'DVD C1-3 Thu'!#REF!</definedName>
    <definedName name="Calendrier6mois" localSheetId="178">'DVD C1-3 Tue'!#REF!</definedName>
    <definedName name="Calendrier6mois" localSheetId="139">'DVD C1-3 Ven'!#REF!</definedName>
    <definedName name="Calendrier6mois" localSheetId="179">'DVD C1-3 Wed'!#REF!</definedName>
    <definedName name="Calendrier6mois" localSheetId="127">'DVD C3-6 Dim'!#REF!</definedName>
    <definedName name="Calendrier6mois" localSheetId="167">'DVD C3-6 Fri'!#REF!</definedName>
    <definedName name="Calendrier6mois" localSheetId="124">'DVD C3-6 Jeu'!#REF!</definedName>
    <definedName name="Calendrier6mois" localSheetId="121">'DVD C3-6 Lun'!#REF!</definedName>
    <definedName name="Calendrier6mois" localSheetId="122">'DVD C3-6 Mar'!#REF!</definedName>
    <definedName name="Calendrier6mois" localSheetId="123">'DVD C3-6 Mer'!#REF!</definedName>
    <definedName name="Calendrier6mois" localSheetId="163">'DVD C3-6 Mon'!#REF!</definedName>
    <definedName name="Calendrier6mois" localSheetId="126">'DVD C3-6 Sam'!#REF!</definedName>
    <definedName name="Calendrier6mois" localSheetId="168">'DVD C3-6 Sat'!#REF!</definedName>
    <definedName name="Calendrier6mois" localSheetId="169">'DVD C3-6 Sun'!#REF!</definedName>
    <definedName name="Calendrier6mois" localSheetId="166">'DVD C3-6 Thu'!#REF!</definedName>
    <definedName name="Calendrier6mois" localSheetId="164">'DVD C3-6 Tue'!#REF!</definedName>
    <definedName name="Calendrier6mois" localSheetId="125">'DVD C3-6 Ven'!#REF!</definedName>
    <definedName name="Calendrier6mois" localSheetId="165">'DVD C3-6 Wed'!#REF!</definedName>
    <definedName name="Calendrier6mois" localSheetId="148">'DVD C4-8 Dim'!#REF!</definedName>
    <definedName name="Calendrier6mois" localSheetId="188">'DVD C4-8 Fri'!#REF!</definedName>
    <definedName name="Calendrier6mois" localSheetId="145">'DVD C4-8 Jeu'!#REF!</definedName>
    <definedName name="Calendrier6mois" localSheetId="142">'DVD C4-8 Lun'!#REF!</definedName>
    <definedName name="Calendrier6mois" localSheetId="143">'DVD C4-8 Mar'!#REF!</definedName>
    <definedName name="Calendrier6mois" localSheetId="144">'DVD C4-8 Mer'!#REF!</definedName>
    <definedName name="Calendrier6mois" localSheetId="184">'DVD C4-8 Mon'!#REF!</definedName>
    <definedName name="Calendrier6mois" localSheetId="147">'DVD C4-8 Sam'!#REF!</definedName>
    <definedName name="Calendrier6mois" localSheetId="189">'DVD C4-8 Sat'!#REF!</definedName>
    <definedName name="Calendrier6mois" localSheetId="190">'DVD C4-8 Sun'!#REF!</definedName>
    <definedName name="Calendrier6mois" localSheetId="187">'DVD C4-8 Thu'!#REF!</definedName>
    <definedName name="Calendrier6mois" localSheetId="185">'DVD C4-8 Tue'!#REF!</definedName>
    <definedName name="Calendrier6mois" localSheetId="146">'DVD C4-8 Ven'!#REF!</definedName>
    <definedName name="Calendrier6mois" localSheetId="186">'DVD C4-8 Wed'!#REF!</definedName>
    <definedName name="Calendrier6mois" localSheetId="134">'DVD C7+ Dim'!#REF!</definedName>
    <definedName name="Calendrier6mois" localSheetId="174">'DVD C7+ Fri'!#REF!</definedName>
    <definedName name="Calendrier6mois" localSheetId="131">'DVD C7+ Jeu'!#REF!</definedName>
    <definedName name="Calendrier6mois" localSheetId="128">'DVD C7+ Lun'!#REF!</definedName>
    <definedName name="Calendrier6mois" localSheetId="129">'DVD C7+ Mar'!#REF!</definedName>
    <definedName name="Calendrier6mois" localSheetId="130">'DVD C7+ Mer'!#REF!</definedName>
    <definedName name="Calendrier6mois" localSheetId="170">'DVD C7+ Mon'!#REF!</definedName>
    <definedName name="Calendrier6mois" localSheetId="133">'DVD C7+ Sam'!#REF!</definedName>
    <definedName name="Calendrier6mois" localSheetId="175">'DVD C7+ Sat'!#REF!</definedName>
    <definedName name="Calendrier6mois" localSheetId="176">'DVD C7+ Sun'!#REF!</definedName>
    <definedName name="Calendrier6mois" localSheetId="173">'DVD C7+ Thu'!#REF!</definedName>
    <definedName name="Calendrier6mois" localSheetId="171">'DVD C7+ Tue'!#REF!</definedName>
    <definedName name="Calendrier6mois" localSheetId="132">'DVD C7+ Ven'!#REF!</definedName>
    <definedName name="Calendrier6mois" localSheetId="172">'DVD C7+ Wed'!#REF!</definedName>
    <definedName name="Calendrier6mois" localSheetId="155">'DVD C9+ Dim'!#REF!</definedName>
    <definedName name="Calendrier6mois" localSheetId="195">'DVD C9+ Fri'!#REF!</definedName>
    <definedName name="Calendrier6mois" localSheetId="152">'DVD C9+ Jeu'!#REF!</definedName>
    <definedName name="Calendrier6mois" localSheetId="149">'DVD C9+ Lun'!#REF!</definedName>
    <definedName name="Calendrier6mois" localSheetId="150">'DVD C9+ Mar'!#REF!</definedName>
    <definedName name="Calendrier6mois" localSheetId="151">'DVD C9+ Mer'!#REF!</definedName>
    <definedName name="Calendrier6mois" localSheetId="191">'DVD C9+ Mon'!#REF!</definedName>
    <definedName name="Calendrier6mois" localSheetId="154">'DVD C9+ Sam'!#REF!</definedName>
    <definedName name="Calendrier6mois" localSheetId="196">'DVD C9+ Sat'!#REF!</definedName>
    <definedName name="Calendrier6mois" localSheetId="197">'DVD C9+ Sun'!#REF!</definedName>
    <definedName name="Calendrier6mois" localSheetId="194">'DVD C9+ Thu'!#REF!</definedName>
    <definedName name="Calendrier6mois" localSheetId="192">'DVD C9+ Tue'!#REF!</definedName>
    <definedName name="Calendrier6mois" localSheetId="153">'DVD C9+ Ven'!#REF!</definedName>
    <definedName name="Calendrier6mois" localSheetId="193">'DVD C9+ Wed'!#REF!</definedName>
    <definedName name="Calendrier6mois" localSheetId="50">'DVMP C1 1-21 Dim'!#REF!</definedName>
    <definedName name="Calendrier6mois" localSheetId="83">'DVMP C1 1-21 Fri'!#REF!</definedName>
    <definedName name="Calendrier6mois" localSheetId="47">'DVMP C1 1-21 Jeu'!#REF!</definedName>
    <definedName name="Calendrier6mois" localSheetId="44">'DVMP C1 1-21 Lun'!#REF!</definedName>
    <definedName name="Calendrier6mois" localSheetId="45">'DVMP C1 1-21 Mar'!#REF!</definedName>
    <definedName name="Calendrier6mois" localSheetId="46">'DVMP C1 1-21 Mer'!#REF!</definedName>
    <definedName name="Calendrier6mois" localSheetId="79">'DVMP C1 1-21 Mon'!#REF!</definedName>
    <definedName name="Calendrier6mois" localSheetId="49">'DVMP C1 1-21 Sam'!#REF!</definedName>
    <definedName name="Calendrier6mois" localSheetId="84">'DVMP C1 1-21 Sat'!#REF!</definedName>
    <definedName name="Calendrier6mois" localSheetId="85">'DVMP C1 1-21 Sun'!#REF!</definedName>
    <definedName name="Calendrier6mois" localSheetId="82">'DVMP C1 1-21 Thu'!#REF!</definedName>
    <definedName name="Calendrier6mois" localSheetId="80">'DVMP C1 1-21 Tue'!#REF!</definedName>
    <definedName name="Calendrier6mois" localSheetId="48">'DVMP C1 1-21 Ven'!#REF!</definedName>
    <definedName name="Calendrier6mois" localSheetId="81">'DVMP C1 1-21 Wed'!#REF!</definedName>
    <definedName name="Calendrier6mois" localSheetId="57">'DVMP C1 22-42 Dim'!#REF!</definedName>
    <definedName name="Calendrier6mois" localSheetId="97">'DVMP C1 22-42 Fri'!#REF!</definedName>
    <definedName name="Calendrier6mois" localSheetId="54">'DVMP C1 22-42 Jeu'!#REF!</definedName>
    <definedName name="Calendrier6mois" localSheetId="51">'DVMP C1 22-42 Lun'!#REF!</definedName>
    <definedName name="Calendrier6mois" localSheetId="52">'DVMP C1 22-42 Mar'!#REF!</definedName>
    <definedName name="Calendrier6mois" localSheetId="53">'DVMP C1 22-42 Mer'!#REF!</definedName>
    <definedName name="Calendrier6mois" localSheetId="93">'DVMP C1 22-42 Mon'!#REF!</definedName>
    <definedName name="Calendrier6mois" localSheetId="56">'DVMP C1 22-42 Sam'!#REF!</definedName>
    <definedName name="Calendrier6mois" localSheetId="98">'DVMP C1 22-42 Sat'!#REF!</definedName>
    <definedName name="Calendrier6mois" localSheetId="99">'DVMP C1 22-42 Sun'!#REF!</definedName>
    <definedName name="Calendrier6mois" localSheetId="96">'DVMP C1 22-42 Thu'!#REF!</definedName>
    <definedName name="Calendrier6mois" localSheetId="94">'DVMP C1 22-42 Tue'!#REF!</definedName>
    <definedName name="Calendrier6mois" localSheetId="55">'DVMP C1 22-42 Ven'!#REF!</definedName>
    <definedName name="Calendrier6mois" localSheetId="95">'DVMP C1 22-42 Wed'!#REF!</definedName>
    <definedName name="Calendrier6mois" localSheetId="78">'DVMP C10+ Dim'!#REF!</definedName>
    <definedName name="Calendrier6mois" localSheetId="111">'DVMP C10+ Fri'!#REF!</definedName>
    <definedName name="Calendrier6mois" localSheetId="75">'DVMP C10+ Jeu'!#REF!</definedName>
    <definedName name="Calendrier6mois" localSheetId="72">'DVMP C10+ Lun'!#REF!</definedName>
    <definedName name="Calendrier6mois" localSheetId="73">'DVMP C10+ Mar'!#REF!</definedName>
    <definedName name="Calendrier6mois" localSheetId="74">'DVMP C10+ Mer'!#REF!</definedName>
    <definedName name="Calendrier6mois" localSheetId="107">'DVMP C10+ Mon'!#REF!</definedName>
    <definedName name="Calendrier6mois" localSheetId="77">'DVMP C10+ Sam'!#REF!</definedName>
    <definedName name="Calendrier6mois" localSheetId="112">'DVMP C10+ Sat'!#REF!</definedName>
    <definedName name="Calendrier6mois" localSheetId="113">'DVMP C10+ Sun'!#REF!</definedName>
    <definedName name="Calendrier6mois" localSheetId="110">'DVMP C10+ Thu'!#REF!</definedName>
    <definedName name="Calendrier6mois" localSheetId="108">'DVMP C10+ Tue'!#REF!</definedName>
    <definedName name="Calendrier6mois" localSheetId="76">'DVMP C10+ Ven'!#REF!</definedName>
    <definedName name="Calendrier6mois" localSheetId="109">'DVMP C10+ Wed'!#REF!</definedName>
    <definedName name="Calendrier6mois" localSheetId="64">'DVMP C2 1-21 Dim'!#REF!</definedName>
    <definedName name="Calendrier6mois" localSheetId="90">'DVMP C2 1-21 Fri'!#REF!</definedName>
    <definedName name="Calendrier6mois" localSheetId="61">'DVMP C2 1-21 Jeu'!#REF!</definedName>
    <definedName name="Calendrier6mois" localSheetId="58">'DVMP C2 1-21 Lun'!#REF!</definedName>
    <definedName name="Calendrier6mois" localSheetId="59">'DVMP C2 1-21 Mar'!#REF!</definedName>
    <definedName name="Calendrier6mois" localSheetId="60">'DVMP C2 1-21 Mer'!#REF!</definedName>
    <definedName name="Calendrier6mois" localSheetId="86">'DVMP C2 1-21 Mon'!#REF!</definedName>
    <definedName name="Calendrier6mois" localSheetId="63">'DVMP C2 1-21 Sam'!#REF!</definedName>
    <definedName name="Calendrier6mois" localSheetId="91">'DVMP C2 1-21 Sat'!#REF!</definedName>
    <definedName name="Calendrier6mois" localSheetId="92">'DVMP C2 1-21 Sun'!#REF!</definedName>
    <definedName name="Calendrier6mois" localSheetId="89">'DVMP C2 1-21 Thu'!#REF!</definedName>
    <definedName name="Calendrier6mois" localSheetId="87">'DVMP C2 1-21 Tue'!#REF!</definedName>
    <definedName name="Calendrier6mois" localSheetId="62">'DVMP C2 1-21 Ven'!#REF!</definedName>
    <definedName name="Calendrier6mois" localSheetId="88">'DVMP C2 1-21 Wed'!#REF!</definedName>
    <definedName name="Calendrier6mois" localSheetId="71">'DVMP C2 22-42 Dim'!#REF!</definedName>
    <definedName name="Calendrier6mois" localSheetId="104">'DVMP C2 22-42 Fri'!#REF!</definedName>
    <definedName name="Calendrier6mois" localSheetId="68">'DVMP C2 22-42 Jeu'!#REF!</definedName>
    <definedName name="Calendrier6mois" localSheetId="65">'DVMP C2 22-42 Lun'!#REF!</definedName>
    <definedName name="Calendrier6mois" localSheetId="66">'DVMP C2 22-42 Mar'!#REF!</definedName>
    <definedName name="Calendrier6mois" localSheetId="67">'DVMP C2 22-42 Mer'!#REF!</definedName>
    <definedName name="Calendrier6mois" localSheetId="100">'DVMP C2 22-42 Mon'!#REF!</definedName>
    <definedName name="Calendrier6mois" localSheetId="70">'DVMP C2 22-42 Sam'!#REF!</definedName>
    <definedName name="Calendrier6mois" localSheetId="105">'DVMP C2 22-42 Sat'!#REF!</definedName>
    <definedName name="Calendrier6mois" localSheetId="106">'DVMP C2 22-42 Sun'!#REF!</definedName>
    <definedName name="Calendrier6mois" localSheetId="103">'DVMP C2 22-42 Thu'!#REF!</definedName>
    <definedName name="Calendrier6mois" localSheetId="101">'DVMP C2 22-42 Tue'!#REF!</definedName>
    <definedName name="Calendrier6mois" localSheetId="69">'DVMP C2 22-42 Ven'!#REF!</definedName>
    <definedName name="Calendrier6mois" localSheetId="102">'DVMP C2 22-42 Wed'!#REF!</definedName>
    <definedName name="Calendrier6mois">#REF!</definedName>
    <definedName name="Calendrier7ans" localSheetId="0">#REF!</definedName>
    <definedName name="Calendrier7ans" localSheetId="8">'DRD 1-2 Dim'!#REF!</definedName>
    <definedName name="Calendrier7ans" localSheetId="27">'DRD 1-2 Fri'!#REF!</definedName>
    <definedName name="Calendrier7ans" localSheetId="5">'DRD 1-2 Jeu'!#REF!</definedName>
    <definedName name="Calendrier7ans" localSheetId="2">'DRD 1-2 Lun'!#REF!</definedName>
    <definedName name="Calendrier7ans" localSheetId="3">'DRD 1-2 Mar'!#REF!</definedName>
    <definedName name="Calendrier7ans" localSheetId="4">'DRD 1-2 Mer'!#REF!</definedName>
    <definedName name="Calendrier7ans" localSheetId="23">'DRD 1-2 Mon'!#REF!</definedName>
    <definedName name="Calendrier7ans" localSheetId="7">'DRD 1-2 Sam'!#REF!</definedName>
    <definedName name="Calendrier7ans" localSheetId="28">'DRD 1-2 Sat'!#REF!</definedName>
    <definedName name="Calendrier7ans" localSheetId="29">'DRD 1-2 Sun'!#REF!</definedName>
    <definedName name="Calendrier7ans" localSheetId="26">'DRD 1-2 Thu'!#REF!</definedName>
    <definedName name="Calendrier7ans" localSheetId="24">'DRD 1-2 Tue'!#REF!</definedName>
    <definedName name="Calendrier7ans" localSheetId="6">'DRD 1-2 Ven'!#REF!</definedName>
    <definedName name="Calendrier7ans" localSheetId="25">'DRD 1-2 Wed'!#REF!</definedName>
    <definedName name="Calendrier7ans" localSheetId="15">'DRD 3-6 Dim'!#REF!</definedName>
    <definedName name="Calendrier7ans" localSheetId="34">'DRD 3-6 Fri'!#REF!</definedName>
    <definedName name="Calendrier7ans" localSheetId="12">'DRD 3-6 Jeu'!#REF!</definedName>
    <definedName name="Calendrier7ans" localSheetId="9">'DRD 3-6 Lun'!#REF!</definedName>
    <definedName name="Calendrier7ans" localSheetId="10">'DRD 3-6 Mar'!#REF!</definedName>
    <definedName name="Calendrier7ans" localSheetId="11">'DRD 3-6 Mer'!#REF!</definedName>
    <definedName name="Calendrier7ans" localSheetId="30">'DRD 3-6 Mon'!#REF!</definedName>
    <definedName name="Calendrier7ans" localSheetId="14">'DRD 3-6 Sam'!#REF!</definedName>
    <definedName name="Calendrier7ans" localSheetId="35">'DRD 3-6 Sat'!#REF!</definedName>
    <definedName name="Calendrier7ans" localSheetId="36">'DRD 3-6 Sun'!#REF!</definedName>
    <definedName name="Calendrier7ans" localSheetId="33">'DRD 3-6 Thu'!#REF!</definedName>
    <definedName name="Calendrier7ans" localSheetId="31">'DRD 3-6 Tue'!#REF!</definedName>
    <definedName name="Calendrier7ans" localSheetId="13">'DRD 3-6 Ven'!#REF!</definedName>
    <definedName name="Calendrier7ans" localSheetId="32">'DRD 3-6 Wed'!#REF!</definedName>
    <definedName name="Calendrier7ans" localSheetId="22">'DRD 7+ Dim'!#REF!</definedName>
    <definedName name="Calendrier7ans" localSheetId="41">'DRD 7+ Fri'!#REF!</definedName>
    <definedName name="Calendrier7ans" localSheetId="19">'DRD 7+ Jeu'!#REF!</definedName>
    <definedName name="Calendrier7ans" localSheetId="16">'DRD 7+ Lun'!#REF!</definedName>
    <definedName name="Calendrier7ans" localSheetId="17">'DRD 7+ Mar'!#REF!</definedName>
    <definedName name="Calendrier7ans" localSheetId="18">'DRD 7+ Mer'!#REF!</definedName>
    <definedName name="Calendrier7ans" localSheetId="37">'DRD 7+ Mon'!#REF!</definedName>
    <definedName name="Calendrier7ans" localSheetId="21">'DRD 7+ Sam'!#REF!</definedName>
    <definedName name="Calendrier7ans" localSheetId="42">'DRD 7+ Sat'!#REF!</definedName>
    <definedName name="Calendrier7ans" localSheetId="43">'DRD 7+ Sun'!#REF!</definedName>
    <definedName name="Calendrier7ans" localSheetId="40">'DRD 7+ Thu'!#REF!</definedName>
    <definedName name="Calendrier7ans" localSheetId="38">'DRD 7+ Tue'!#REF!</definedName>
    <definedName name="Calendrier7ans" localSheetId="20">'DRD 7+ Ven'!#REF!</definedName>
    <definedName name="Calendrier7ans" localSheetId="39">'DRD 7+ Wed'!#REF!</definedName>
    <definedName name="Calendrier7ans" localSheetId="120">'DVD C1-2 Dim'!#REF!</definedName>
    <definedName name="Calendrier7ans" localSheetId="160">'DVD C1-2 Fri'!#REF!</definedName>
    <definedName name="Calendrier7ans" localSheetId="117">'DVD C1-2 Jeu'!#REF!</definedName>
    <definedName name="Calendrier7ans" localSheetId="114">'DVD C1-2 Lun'!#REF!</definedName>
    <definedName name="Calendrier7ans" localSheetId="115">'DVD C1-2 Mar'!#REF!</definedName>
    <definedName name="Calendrier7ans" localSheetId="116">'DVD C1-2 Mer'!#REF!</definedName>
    <definedName name="Calendrier7ans" localSheetId="156">'DVD C1-2 Mon'!#REF!</definedName>
    <definedName name="Calendrier7ans" localSheetId="119">'DVD C1-2 Sam'!#REF!</definedName>
    <definedName name="Calendrier7ans" localSheetId="161">'DVD C1-2 Sat'!#REF!</definedName>
    <definedName name="Calendrier7ans" localSheetId="162">'DVD C1-2 Sun'!#REF!</definedName>
    <definedName name="Calendrier7ans" localSheetId="159">'DVD C1-2 Thu'!#REF!</definedName>
    <definedName name="Calendrier7ans" localSheetId="157">'DVD C1-2 Tue'!#REF!</definedName>
    <definedName name="Calendrier7ans" localSheetId="118">'DVD C1-2 Ven'!#REF!</definedName>
    <definedName name="Calendrier7ans" localSheetId="158">'DVD C1-2 Wed'!#REF!</definedName>
    <definedName name="Calendrier7ans" localSheetId="141">'DVD C1-3 Dim'!#REF!</definedName>
    <definedName name="Calendrier7ans" localSheetId="181">'DVD C1-3 Fri'!#REF!</definedName>
    <definedName name="Calendrier7ans" localSheetId="138">'DVD C1-3 Jeu'!#REF!</definedName>
    <definedName name="Calendrier7ans" localSheetId="135">'DVD C1-3 Lun'!#REF!</definedName>
    <definedName name="Calendrier7ans" localSheetId="136">'DVD C1-3 Mar'!#REF!</definedName>
    <definedName name="Calendrier7ans" localSheetId="137">'DVD C1-3 Mer'!#REF!</definedName>
    <definedName name="Calendrier7ans" localSheetId="177">'DVD C1-3 Mon'!#REF!</definedName>
    <definedName name="Calendrier7ans" localSheetId="140">'DVD C1-3 Sam'!#REF!</definedName>
    <definedName name="Calendrier7ans" localSheetId="182">'DVD C1-3 Sat'!#REF!</definedName>
    <definedName name="Calendrier7ans" localSheetId="183">'DVD C1-3 Sun'!#REF!</definedName>
    <definedName name="Calendrier7ans" localSheetId="180">'DVD C1-3 Thu'!#REF!</definedName>
    <definedName name="Calendrier7ans" localSheetId="178">'DVD C1-3 Tue'!#REF!</definedName>
    <definedName name="Calendrier7ans" localSheetId="139">'DVD C1-3 Ven'!#REF!</definedName>
    <definedName name="Calendrier7ans" localSheetId="179">'DVD C1-3 Wed'!#REF!</definedName>
    <definedName name="Calendrier7ans" localSheetId="127">'DVD C3-6 Dim'!#REF!</definedName>
    <definedName name="Calendrier7ans" localSheetId="167">'DVD C3-6 Fri'!#REF!</definedName>
    <definedName name="Calendrier7ans" localSheetId="124">'DVD C3-6 Jeu'!#REF!</definedName>
    <definedName name="Calendrier7ans" localSheetId="121">'DVD C3-6 Lun'!#REF!</definedName>
    <definedName name="Calendrier7ans" localSheetId="122">'DVD C3-6 Mar'!#REF!</definedName>
    <definedName name="Calendrier7ans" localSheetId="123">'DVD C3-6 Mer'!#REF!</definedName>
    <definedName name="Calendrier7ans" localSheetId="163">'DVD C3-6 Mon'!#REF!</definedName>
    <definedName name="Calendrier7ans" localSheetId="126">'DVD C3-6 Sam'!#REF!</definedName>
    <definedName name="Calendrier7ans" localSheetId="168">'DVD C3-6 Sat'!#REF!</definedName>
    <definedName name="Calendrier7ans" localSheetId="169">'DVD C3-6 Sun'!#REF!</definedName>
    <definedName name="Calendrier7ans" localSheetId="166">'DVD C3-6 Thu'!#REF!</definedName>
    <definedName name="Calendrier7ans" localSheetId="164">'DVD C3-6 Tue'!#REF!</definedName>
    <definedName name="Calendrier7ans" localSheetId="125">'DVD C3-6 Ven'!#REF!</definedName>
    <definedName name="Calendrier7ans" localSheetId="165">'DVD C3-6 Wed'!#REF!</definedName>
    <definedName name="Calendrier7ans" localSheetId="148">'DVD C4-8 Dim'!#REF!</definedName>
    <definedName name="Calendrier7ans" localSheetId="188">'DVD C4-8 Fri'!#REF!</definedName>
    <definedName name="Calendrier7ans" localSheetId="145">'DVD C4-8 Jeu'!#REF!</definedName>
    <definedName name="Calendrier7ans" localSheetId="142">'DVD C4-8 Lun'!#REF!</definedName>
    <definedName name="Calendrier7ans" localSheetId="143">'DVD C4-8 Mar'!#REF!</definedName>
    <definedName name="Calendrier7ans" localSheetId="144">'DVD C4-8 Mer'!#REF!</definedName>
    <definedName name="Calendrier7ans" localSheetId="184">'DVD C4-8 Mon'!#REF!</definedName>
    <definedName name="Calendrier7ans" localSheetId="147">'DVD C4-8 Sam'!#REF!</definedName>
    <definedName name="Calendrier7ans" localSheetId="189">'DVD C4-8 Sat'!#REF!</definedName>
    <definedName name="Calendrier7ans" localSheetId="190">'DVD C4-8 Sun'!#REF!</definedName>
    <definedName name="Calendrier7ans" localSheetId="187">'DVD C4-8 Thu'!#REF!</definedName>
    <definedName name="Calendrier7ans" localSheetId="185">'DVD C4-8 Tue'!#REF!</definedName>
    <definedName name="Calendrier7ans" localSheetId="146">'DVD C4-8 Ven'!#REF!</definedName>
    <definedName name="Calendrier7ans" localSheetId="186">'DVD C4-8 Wed'!#REF!</definedName>
    <definedName name="Calendrier7ans" localSheetId="134">'DVD C7+ Dim'!#REF!</definedName>
    <definedName name="Calendrier7ans" localSheetId="174">'DVD C7+ Fri'!#REF!</definedName>
    <definedName name="Calendrier7ans" localSheetId="131">'DVD C7+ Jeu'!#REF!</definedName>
    <definedName name="Calendrier7ans" localSheetId="128">'DVD C7+ Lun'!#REF!</definedName>
    <definedName name="Calendrier7ans" localSheetId="129">'DVD C7+ Mar'!#REF!</definedName>
    <definedName name="Calendrier7ans" localSheetId="130">'DVD C7+ Mer'!#REF!</definedName>
    <definedName name="Calendrier7ans" localSheetId="170">'DVD C7+ Mon'!#REF!</definedName>
    <definedName name="Calendrier7ans" localSheetId="133">'DVD C7+ Sam'!#REF!</definedName>
    <definedName name="Calendrier7ans" localSheetId="175">'DVD C7+ Sat'!#REF!</definedName>
    <definedName name="Calendrier7ans" localSheetId="176">'DVD C7+ Sun'!#REF!</definedName>
    <definedName name="Calendrier7ans" localSheetId="173">'DVD C7+ Thu'!#REF!</definedName>
    <definedName name="Calendrier7ans" localSheetId="171">'DVD C7+ Tue'!#REF!</definedName>
    <definedName name="Calendrier7ans" localSheetId="132">'DVD C7+ Ven'!#REF!</definedName>
    <definedName name="Calendrier7ans" localSheetId="172">'DVD C7+ Wed'!#REF!</definedName>
    <definedName name="Calendrier7ans" localSheetId="155">'DVD C9+ Dim'!#REF!</definedName>
    <definedName name="Calendrier7ans" localSheetId="195">'DVD C9+ Fri'!#REF!</definedName>
    <definedName name="Calendrier7ans" localSheetId="152">'DVD C9+ Jeu'!#REF!</definedName>
    <definedName name="Calendrier7ans" localSheetId="149">'DVD C9+ Lun'!#REF!</definedName>
    <definedName name="Calendrier7ans" localSheetId="150">'DVD C9+ Mar'!#REF!</definedName>
    <definedName name="Calendrier7ans" localSheetId="151">'DVD C9+ Mer'!#REF!</definedName>
    <definedName name="Calendrier7ans" localSheetId="191">'DVD C9+ Mon'!#REF!</definedName>
    <definedName name="Calendrier7ans" localSheetId="154">'DVD C9+ Sam'!#REF!</definedName>
    <definedName name="Calendrier7ans" localSheetId="196">'DVD C9+ Sat'!#REF!</definedName>
    <definedName name="Calendrier7ans" localSheetId="197">'DVD C9+ Sun'!#REF!</definedName>
    <definedName name="Calendrier7ans" localSheetId="194">'DVD C9+ Thu'!#REF!</definedName>
    <definedName name="Calendrier7ans" localSheetId="192">'DVD C9+ Tue'!#REF!</definedName>
    <definedName name="Calendrier7ans" localSheetId="153">'DVD C9+ Ven'!#REF!</definedName>
    <definedName name="Calendrier7ans" localSheetId="193">'DVD C9+ Wed'!#REF!</definedName>
    <definedName name="Calendrier7ans" localSheetId="50">'DVMP C1 1-21 Dim'!#REF!</definedName>
    <definedName name="Calendrier7ans" localSheetId="83">'DVMP C1 1-21 Fri'!#REF!</definedName>
    <definedName name="Calendrier7ans" localSheetId="47">'DVMP C1 1-21 Jeu'!#REF!</definedName>
    <definedName name="Calendrier7ans" localSheetId="44">'DVMP C1 1-21 Lun'!#REF!</definedName>
    <definedName name="Calendrier7ans" localSheetId="45">'DVMP C1 1-21 Mar'!#REF!</definedName>
    <definedName name="Calendrier7ans" localSheetId="46">'DVMP C1 1-21 Mer'!#REF!</definedName>
    <definedName name="Calendrier7ans" localSheetId="79">'DVMP C1 1-21 Mon'!#REF!</definedName>
    <definedName name="Calendrier7ans" localSheetId="49">'DVMP C1 1-21 Sam'!#REF!</definedName>
    <definedName name="Calendrier7ans" localSheetId="84">'DVMP C1 1-21 Sat'!#REF!</definedName>
    <definedName name="Calendrier7ans" localSheetId="85">'DVMP C1 1-21 Sun'!#REF!</definedName>
    <definedName name="Calendrier7ans" localSheetId="82">'DVMP C1 1-21 Thu'!#REF!</definedName>
    <definedName name="Calendrier7ans" localSheetId="80">'DVMP C1 1-21 Tue'!#REF!</definedName>
    <definedName name="Calendrier7ans" localSheetId="48">'DVMP C1 1-21 Ven'!#REF!</definedName>
    <definedName name="Calendrier7ans" localSheetId="81">'DVMP C1 1-21 Wed'!#REF!</definedName>
    <definedName name="Calendrier7ans" localSheetId="57">'DVMP C1 22-42 Dim'!#REF!</definedName>
    <definedName name="Calendrier7ans" localSheetId="97">'DVMP C1 22-42 Fri'!#REF!</definedName>
    <definedName name="Calendrier7ans" localSheetId="54">'DVMP C1 22-42 Jeu'!#REF!</definedName>
    <definedName name="Calendrier7ans" localSheetId="51">'DVMP C1 22-42 Lun'!#REF!</definedName>
    <definedName name="Calendrier7ans" localSheetId="52">'DVMP C1 22-42 Mar'!#REF!</definedName>
    <definedName name="Calendrier7ans" localSheetId="53">'DVMP C1 22-42 Mer'!#REF!</definedName>
    <definedName name="Calendrier7ans" localSheetId="93">'DVMP C1 22-42 Mon'!#REF!</definedName>
    <definedName name="Calendrier7ans" localSheetId="56">'DVMP C1 22-42 Sam'!#REF!</definedName>
    <definedName name="Calendrier7ans" localSheetId="98">'DVMP C1 22-42 Sat'!#REF!</definedName>
    <definedName name="Calendrier7ans" localSheetId="99">'DVMP C1 22-42 Sun'!#REF!</definedName>
    <definedName name="Calendrier7ans" localSheetId="96">'DVMP C1 22-42 Thu'!#REF!</definedName>
    <definedName name="Calendrier7ans" localSheetId="94">'DVMP C1 22-42 Tue'!#REF!</definedName>
    <definedName name="Calendrier7ans" localSheetId="55">'DVMP C1 22-42 Ven'!#REF!</definedName>
    <definedName name="Calendrier7ans" localSheetId="95">'DVMP C1 22-42 Wed'!#REF!</definedName>
    <definedName name="Calendrier7ans" localSheetId="78">'DVMP C10+ Dim'!#REF!</definedName>
    <definedName name="Calendrier7ans" localSheetId="111">'DVMP C10+ Fri'!#REF!</definedName>
    <definedName name="Calendrier7ans" localSheetId="75">'DVMP C10+ Jeu'!#REF!</definedName>
    <definedName name="Calendrier7ans" localSheetId="72">'DVMP C10+ Lun'!#REF!</definedName>
    <definedName name="Calendrier7ans" localSheetId="73">'DVMP C10+ Mar'!#REF!</definedName>
    <definedName name="Calendrier7ans" localSheetId="74">'DVMP C10+ Mer'!#REF!</definedName>
    <definedName name="Calendrier7ans" localSheetId="107">'DVMP C10+ Mon'!#REF!</definedName>
    <definedName name="Calendrier7ans" localSheetId="77">'DVMP C10+ Sam'!#REF!</definedName>
    <definedName name="Calendrier7ans" localSheetId="112">'DVMP C10+ Sat'!#REF!</definedName>
    <definedName name="Calendrier7ans" localSheetId="113">'DVMP C10+ Sun'!#REF!</definedName>
    <definedName name="Calendrier7ans" localSheetId="110">'DVMP C10+ Thu'!#REF!</definedName>
    <definedName name="Calendrier7ans" localSheetId="108">'DVMP C10+ Tue'!#REF!</definedName>
    <definedName name="Calendrier7ans" localSheetId="76">'DVMP C10+ Ven'!#REF!</definedName>
    <definedName name="Calendrier7ans" localSheetId="109">'DVMP C10+ Wed'!#REF!</definedName>
    <definedName name="Calendrier7ans" localSheetId="64">'DVMP C2 1-21 Dim'!#REF!</definedName>
    <definedName name="Calendrier7ans" localSheetId="90">'DVMP C2 1-21 Fri'!#REF!</definedName>
    <definedName name="Calendrier7ans" localSheetId="61">'DVMP C2 1-21 Jeu'!#REF!</definedName>
    <definedName name="Calendrier7ans" localSheetId="58">'DVMP C2 1-21 Lun'!#REF!</definedName>
    <definedName name="Calendrier7ans" localSheetId="59">'DVMP C2 1-21 Mar'!#REF!</definedName>
    <definedName name="Calendrier7ans" localSheetId="60">'DVMP C2 1-21 Mer'!#REF!</definedName>
    <definedName name="Calendrier7ans" localSheetId="86">'DVMP C2 1-21 Mon'!#REF!</definedName>
    <definedName name="Calendrier7ans" localSheetId="63">'DVMP C2 1-21 Sam'!#REF!</definedName>
    <definedName name="Calendrier7ans" localSheetId="91">'DVMP C2 1-21 Sat'!#REF!</definedName>
    <definedName name="Calendrier7ans" localSheetId="92">'DVMP C2 1-21 Sun'!#REF!</definedName>
    <definedName name="Calendrier7ans" localSheetId="89">'DVMP C2 1-21 Thu'!#REF!</definedName>
    <definedName name="Calendrier7ans" localSheetId="87">'DVMP C2 1-21 Tue'!#REF!</definedName>
    <definedName name="Calendrier7ans" localSheetId="62">'DVMP C2 1-21 Ven'!#REF!</definedName>
    <definedName name="Calendrier7ans" localSheetId="88">'DVMP C2 1-21 Wed'!#REF!</definedName>
    <definedName name="Calendrier7ans" localSheetId="71">'DVMP C2 22-42 Dim'!#REF!</definedName>
    <definedName name="Calendrier7ans" localSheetId="104">'DVMP C2 22-42 Fri'!#REF!</definedName>
    <definedName name="Calendrier7ans" localSheetId="68">'DVMP C2 22-42 Jeu'!#REF!</definedName>
    <definedName name="Calendrier7ans" localSheetId="65">'DVMP C2 22-42 Lun'!#REF!</definedName>
    <definedName name="Calendrier7ans" localSheetId="66">'DVMP C2 22-42 Mar'!#REF!</definedName>
    <definedName name="Calendrier7ans" localSheetId="67">'DVMP C2 22-42 Mer'!#REF!</definedName>
    <definedName name="Calendrier7ans" localSheetId="100">'DVMP C2 22-42 Mon'!#REF!</definedName>
    <definedName name="Calendrier7ans" localSheetId="70">'DVMP C2 22-42 Sam'!#REF!</definedName>
    <definedName name="Calendrier7ans" localSheetId="105">'DVMP C2 22-42 Sat'!#REF!</definedName>
    <definedName name="Calendrier7ans" localSheetId="106">'DVMP C2 22-42 Sun'!#REF!</definedName>
    <definedName name="Calendrier7ans" localSheetId="103">'DVMP C2 22-42 Thu'!#REF!</definedName>
    <definedName name="Calendrier7ans" localSheetId="101">'DVMP C2 22-42 Tue'!#REF!</definedName>
    <definedName name="Calendrier7ans" localSheetId="69">'DVMP C2 22-42 Ven'!#REF!</definedName>
    <definedName name="Calendrier7ans" localSheetId="102">'DVMP C2 22-42 Wed'!#REF!</definedName>
    <definedName name="Calendrier7ans">#REF!</definedName>
    <definedName name="Calendrier7mois" localSheetId="0">#REF!</definedName>
    <definedName name="Calendrier7mois" localSheetId="8">'DRD 1-2 Dim'!#REF!</definedName>
    <definedName name="Calendrier7mois" localSheetId="27">'DRD 1-2 Fri'!#REF!</definedName>
    <definedName name="Calendrier7mois" localSheetId="5">'DRD 1-2 Jeu'!#REF!</definedName>
    <definedName name="Calendrier7mois" localSheetId="2">'DRD 1-2 Lun'!#REF!</definedName>
    <definedName name="Calendrier7mois" localSheetId="3">'DRD 1-2 Mar'!#REF!</definedName>
    <definedName name="Calendrier7mois" localSheetId="4">'DRD 1-2 Mer'!#REF!</definedName>
    <definedName name="Calendrier7mois" localSheetId="23">'DRD 1-2 Mon'!#REF!</definedName>
    <definedName name="Calendrier7mois" localSheetId="7">'DRD 1-2 Sam'!#REF!</definedName>
    <definedName name="Calendrier7mois" localSheetId="28">'DRD 1-2 Sat'!#REF!</definedName>
    <definedName name="Calendrier7mois" localSheetId="29">'DRD 1-2 Sun'!#REF!</definedName>
    <definedName name="Calendrier7mois" localSheetId="26">'DRD 1-2 Thu'!#REF!</definedName>
    <definedName name="Calendrier7mois" localSheetId="24">'DRD 1-2 Tue'!#REF!</definedName>
    <definedName name="Calendrier7mois" localSheetId="6">'DRD 1-2 Ven'!#REF!</definedName>
    <definedName name="Calendrier7mois" localSheetId="25">'DRD 1-2 Wed'!#REF!</definedName>
    <definedName name="Calendrier7mois" localSheetId="15">'DRD 3-6 Dim'!#REF!</definedName>
    <definedName name="Calendrier7mois" localSheetId="34">'DRD 3-6 Fri'!#REF!</definedName>
    <definedName name="Calendrier7mois" localSheetId="12">'DRD 3-6 Jeu'!#REF!</definedName>
    <definedName name="Calendrier7mois" localSheetId="9">'DRD 3-6 Lun'!#REF!</definedName>
    <definedName name="Calendrier7mois" localSheetId="10">'DRD 3-6 Mar'!#REF!</definedName>
    <definedName name="Calendrier7mois" localSheetId="11">'DRD 3-6 Mer'!#REF!</definedName>
    <definedName name="Calendrier7mois" localSheetId="30">'DRD 3-6 Mon'!#REF!</definedName>
    <definedName name="Calendrier7mois" localSheetId="14">'DRD 3-6 Sam'!#REF!</definedName>
    <definedName name="Calendrier7mois" localSheetId="35">'DRD 3-6 Sat'!#REF!</definedName>
    <definedName name="Calendrier7mois" localSheetId="36">'DRD 3-6 Sun'!#REF!</definedName>
    <definedName name="Calendrier7mois" localSheetId="33">'DRD 3-6 Thu'!#REF!</definedName>
    <definedName name="Calendrier7mois" localSheetId="31">'DRD 3-6 Tue'!#REF!</definedName>
    <definedName name="Calendrier7mois" localSheetId="13">'DRD 3-6 Ven'!#REF!</definedName>
    <definedName name="Calendrier7mois" localSheetId="32">'DRD 3-6 Wed'!#REF!</definedName>
    <definedName name="Calendrier7mois" localSheetId="22">'DRD 7+ Dim'!#REF!</definedName>
    <definedName name="Calendrier7mois" localSheetId="41">'DRD 7+ Fri'!#REF!</definedName>
    <definedName name="Calendrier7mois" localSheetId="19">'DRD 7+ Jeu'!#REF!</definedName>
    <definedName name="Calendrier7mois" localSheetId="16">'DRD 7+ Lun'!#REF!</definedName>
    <definedName name="Calendrier7mois" localSheetId="17">'DRD 7+ Mar'!#REF!</definedName>
    <definedName name="Calendrier7mois" localSheetId="18">'DRD 7+ Mer'!#REF!</definedName>
    <definedName name="Calendrier7mois" localSheetId="37">'DRD 7+ Mon'!#REF!</definedName>
    <definedName name="Calendrier7mois" localSheetId="21">'DRD 7+ Sam'!#REF!</definedName>
    <definedName name="Calendrier7mois" localSheetId="42">'DRD 7+ Sat'!#REF!</definedName>
    <definedName name="Calendrier7mois" localSheetId="43">'DRD 7+ Sun'!#REF!</definedName>
    <definedName name="Calendrier7mois" localSheetId="40">'DRD 7+ Thu'!#REF!</definedName>
    <definedName name="Calendrier7mois" localSheetId="38">'DRD 7+ Tue'!#REF!</definedName>
    <definedName name="Calendrier7mois" localSheetId="20">'DRD 7+ Ven'!#REF!</definedName>
    <definedName name="Calendrier7mois" localSheetId="39">'DRD 7+ Wed'!#REF!</definedName>
    <definedName name="Calendrier7mois" localSheetId="120">'DVD C1-2 Dim'!#REF!</definedName>
    <definedName name="Calendrier7mois" localSheetId="160">'DVD C1-2 Fri'!#REF!</definedName>
    <definedName name="Calendrier7mois" localSheetId="117">'DVD C1-2 Jeu'!#REF!</definedName>
    <definedName name="Calendrier7mois" localSheetId="114">'DVD C1-2 Lun'!#REF!</definedName>
    <definedName name="Calendrier7mois" localSheetId="115">'DVD C1-2 Mar'!#REF!</definedName>
    <definedName name="Calendrier7mois" localSheetId="116">'DVD C1-2 Mer'!#REF!</definedName>
    <definedName name="Calendrier7mois" localSheetId="156">'DVD C1-2 Mon'!#REF!</definedName>
    <definedName name="Calendrier7mois" localSheetId="119">'DVD C1-2 Sam'!#REF!</definedName>
    <definedName name="Calendrier7mois" localSheetId="161">'DVD C1-2 Sat'!#REF!</definedName>
    <definedName name="Calendrier7mois" localSheetId="162">'DVD C1-2 Sun'!#REF!</definedName>
    <definedName name="Calendrier7mois" localSheetId="159">'DVD C1-2 Thu'!#REF!</definedName>
    <definedName name="Calendrier7mois" localSheetId="157">'DVD C1-2 Tue'!#REF!</definedName>
    <definedName name="Calendrier7mois" localSheetId="118">'DVD C1-2 Ven'!#REF!</definedName>
    <definedName name="Calendrier7mois" localSheetId="158">'DVD C1-2 Wed'!#REF!</definedName>
    <definedName name="Calendrier7mois" localSheetId="141">'DVD C1-3 Dim'!#REF!</definedName>
    <definedName name="Calendrier7mois" localSheetId="181">'DVD C1-3 Fri'!#REF!</definedName>
    <definedName name="Calendrier7mois" localSheetId="138">'DVD C1-3 Jeu'!#REF!</definedName>
    <definedName name="Calendrier7mois" localSheetId="135">'DVD C1-3 Lun'!#REF!</definedName>
    <definedName name="Calendrier7mois" localSheetId="136">'DVD C1-3 Mar'!#REF!</definedName>
    <definedName name="Calendrier7mois" localSheetId="137">'DVD C1-3 Mer'!#REF!</definedName>
    <definedName name="Calendrier7mois" localSheetId="177">'DVD C1-3 Mon'!#REF!</definedName>
    <definedName name="Calendrier7mois" localSheetId="140">'DVD C1-3 Sam'!#REF!</definedName>
    <definedName name="Calendrier7mois" localSheetId="182">'DVD C1-3 Sat'!#REF!</definedName>
    <definedName name="Calendrier7mois" localSheetId="183">'DVD C1-3 Sun'!#REF!</definedName>
    <definedName name="Calendrier7mois" localSheetId="180">'DVD C1-3 Thu'!#REF!</definedName>
    <definedName name="Calendrier7mois" localSheetId="178">'DVD C1-3 Tue'!#REF!</definedName>
    <definedName name="Calendrier7mois" localSheetId="139">'DVD C1-3 Ven'!#REF!</definedName>
    <definedName name="Calendrier7mois" localSheetId="179">'DVD C1-3 Wed'!#REF!</definedName>
    <definedName name="Calendrier7mois" localSheetId="127">'DVD C3-6 Dim'!#REF!</definedName>
    <definedName name="Calendrier7mois" localSheetId="167">'DVD C3-6 Fri'!#REF!</definedName>
    <definedName name="Calendrier7mois" localSheetId="124">'DVD C3-6 Jeu'!#REF!</definedName>
    <definedName name="Calendrier7mois" localSheetId="121">'DVD C3-6 Lun'!#REF!</definedName>
    <definedName name="Calendrier7mois" localSheetId="122">'DVD C3-6 Mar'!#REF!</definedName>
    <definedName name="Calendrier7mois" localSheetId="123">'DVD C3-6 Mer'!#REF!</definedName>
    <definedName name="Calendrier7mois" localSheetId="163">'DVD C3-6 Mon'!#REF!</definedName>
    <definedName name="Calendrier7mois" localSheetId="126">'DVD C3-6 Sam'!#REF!</definedName>
    <definedName name="Calendrier7mois" localSheetId="168">'DVD C3-6 Sat'!#REF!</definedName>
    <definedName name="Calendrier7mois" localSheetId="169">'DVD C3-6 Sun'!#REF!</definedName>
    <definedName name="Calendrier7mois" localSheetId="166">'DVD C3-6 Thu'!#REF!</definedName>
    <definedName name="Calendrier7mois" localSheetId="164">'DVD C3-6 Tue'!#REF!</definedName>
    <definedName name="Calendrier7mois" localSheetId="125">'DVD C3-6 Ven'!#REF!</definedName>
    <definedName name="Calendrier7mois" localSheetId="165">'DVD C3-6 Wed'!#REF!</definedName>
    <definedName name="Calendrier7mois" localSheetId="148">'DVD C4-8 Dim'!#REF!</definedName>
    <definedName name="Calendrier7mois" localSheetId="188">'DVD C4-8 Fri'!#REF!</definedName>
    <definedName name="Calendrier7mois" localSheetId="145">'DVD C4-8 Jeu'!#REF!</definedName>
    <definedName name="Calendrier7mois" localSheetId="142">'DVD C4-8 Lun'!#REF!</definedName>
    <definedName name="Calendrier7mois" localSheetId="143">'DVD C4-8 Mar'!#REF!</definedName>
    <definedName name="Calendrier7mois" localSheetId="144">'DVD C4-8 Mer'!#REF!</definedName>
    <definedName name="Calendrier7mois" localSheetId="184">'DVD C4-8 Mon'!#REF!</definedName>
    <definedName name="Calendrier7mois" localSheetId="147">'DVD C4-8 Sam'!#REF!</definedName>
    <definedName name="Calendrier7mois" localSheetId="189">'DVD C4-8 Sat'!#REF!</definedName>
    <definedName name="Calendrier7mois" localSheetId="190">'DVD C4-8 Sun'!#REF!</definedName>
    <definedName name="Calendrier7mois" localSheetId="187">'DVD C4-8 Thu'!#REF!</definedName>
    <definedName name="Calendrier7mois" localSheetId="185">'DVD C4-8 Tue'!#REF!</definedName>
    <definedName name="Calendrier7mois" localSheetId="146">'DVD C4-8 Ven'!#REF!</definedName>
    <definedName name="Calendrier7mois" localSheetId="186">'DVD C4-8 Wed'!#REF!</definedName>
    <definedName name="Calendrier7mois" localSheetId="134">'DVD C7+ Dim'!#REF!</definedName>
    <definedName name="Calendrier7mois" localSheetId="174">'DVD C7+ Fri'!#REF!</definedName>
    <definedName name="Calendrier7mois" localSheetId="131">'DVD C7+ Jeu'!#REF!</definedName>
    <definedName name="Calendrier7mois" localSheetId="128">'DVD C7+ Lun'!#REF!</definedName>
    <definedName name="Calendrier7mois" localSheetId="129">'DVD C7+ Mar'!#REF!</definedName>
    <definedName name="Calendrier7mois" localSheetId="130">'DVD C7+ Mer'!#REF!</definedName>
    <definedName name="Calendrier7mois" localSheetId="170">'DVD C7+ Mon'!#REF!</definedName>
    <definedName name="Calendrier7mois" localSheetId="133">'DVD C7+ Sam'!#REF!</definedName>
    <definedName name="Calendrier7mois" localSheetId="175">'DVD C7+ Sat'!#REF!</definedName>
    <definedName name="Calendrier7mois" localSheetId="176">'DVD C7+ Sun'!#REF!</definedName>
    <definedName name="Calendrier7mois" localSheetId="173">'DVD C7+ Thu'!#REF!</definedName>
    <definedName name="Calendrier7mois" localSheetId="171">'DVD C7+ Tue'!#REF!</definedName>
    <definedName name="Calendrier7mois" localSheetId="132">'DVD C7+ Ven'!#REF!</definedName>
    <definedName name="Calendrier7mois" localSheetId="172">'DVD C7+ Wed'!#REF!</definedName>
    <definedName name="Calendrier7mois" localSheetId="155">'DVD C9+ Dim'!#REF!</definedName>
    <definedName name="Calendrier7mois" localSheetId="195">'DVD C9+ Fri'!#REF!</definedName>
    <definedName name="Calendrier7mois" localSheetId="152">'DVD C9+ Jeu'!#REF!</definedName>
    <definedName name="Calendrier7mois" localSheetId="149">'DVD C9+ Lun'!#REF!</definedName>
    <definedName name="Calendrier7mois" localSheetId="150">'DVD C9+ Mar'!#REF!</definedName>
    <definedName name="Calendrier7mois" localSheetId="151">'DVD C9+ Mer'!#REF!</definedName>
    <definedName name="Calendrier7mois" localSheetId="191">'DVD C9+ Mon'!#REF!</definedName>
    <definedName name="Calendrier7mois" localSheetId="154">'DVD C9+ Sam'!#REF!</definedName>
    <definedName name="Calendrier7mois" localSheetId="196">'DVD C9+ Sat'!#REF!</definedName>
    <definedName name="Calendrier7mois" localSheetId="197">'DVD C9+ Sun'!#REF!</definedName>
    <definedName name="Calendrier7mois" localSheetId="194">'DVD C9+ Thu'!#REF!</definedName>
    <definedName name="Calendrier7mois" localSheetId="192">'DVD C9+ Tue'!#REF!</definedName>
    <definedName name="Calendrier7mois" localSheetId="153">'DVD C9+ Ven'!#REF!</definedName>
    <definedName name="Calendrier7mois" localSheetId="193">'DVD C9+ Wed'!#REF!</definedName>
    <definedName name="Calendrier7mois" localSheetId="50">'DVMP C1 1-21 Dim'!#REF!</definedName>
    <definedName name="Calendrier7mois" localSheetId="83">'DVMP C1 1-21 Fri'!#REF!</definedName>
    <definedName name="Calendrier7mois" localSheetId="47">'DVMP C1 1-21 Jeu'!#REF!</definedName>
    <definedName name="Calendrier7mois" localSheetId="44">'DVMP C1 1-21 Lun'!#REF!</definedName>
    <definedName name="Calendrier7mois" localSheetId="45">'DVMP C1 1-21 Mar'!#REF!</definedName>
    <definedName name="Calendrier7mois" localSheetId="46">'DVMP C1 1-21 Mer'!#REF!</definedName>
    <definedName name="Calendrier7mois" localSheetId="79">'DVMP C1 1-21 Mon'!#REF!</definedName>
    <definedName name="Calendrier7mois" localSheetId="49">'DVMP C1 1-21 Sam'!#REF!</definedName>
    <definedName name="Calendrier7mois" localSheetId="84">'DVMP C1 1-21 Sat'!#REF!</definedName>
    <definedName name="Calendrier7mois" localSheetId="85">'DVMP C1 1-21 Sun'!#REF!</definedName>
    <definedName name="Calendrier7mois" localSheetId="82">'DVMP C1 1-21 Thu'!#REF!</definedName>
    <definedName name="Calendrier7mois" localSheetId="80">'DVMP C1 1-21 Tue'!#REF!</definedName>
    <definedName name="Calendrier7mois" localSheetId="48">'DVMP C1 1-21 Ven'!#REF!</definedName>
    <definedName name="Calendrier7mois" localSheetId="81">'DVMP C1 1-21 Wed'!#REF!</definedName>
    <definedName name="Calendrier7mois" localSheetId="57">'DVMP C1 22-42 Dim'!#REF!</definedName>
    <definedName name="Calendrier7mois" localSheetId="97">'DVMP C1 22-42 Fri'!#REF!</definedName>
    <definedName name="Calendrier7mois" localSheetId="54">'DVMP C1 22-42 Jeu'!#REF!</definedName>
    <definedName name="Calendrier7mois" localSheetId="51">'DVMP C1 22-42 Lun'!#REF!</definedName>
    <definedName name="Calendrier7mois" localSheetId="52">'DVMP C1 22-42 Mar'!#REF!</definedName>
    <definedName name="Calendrier7mois" localSheetId="53">'DVMP C1 22-42 Mer'!#REF!</definedName>
    <definedName name="Calendrier7mois" localSheetId="93">'DVMP C1 22-42 Mon'!#REF!</definedName>
    <definedName name="Calendrier7mois" localSheetId="56">'DVMP C1 22-42 Sam'!#REF!</definedName>
    <definedName name="Calendrier7mois" localSheetId="98">'DVMP C1 22-42 Sat'!#REF!</definedName>
    <definedName name="Calendrier7mois" localSheetId="99">'DVMP C1 22-42 Sun'!#REF!</definedName>
    <definedName name="Calendrier7mois" localSheetId="96">'DVMP C1 22-42 Thu'!#REF!</definedName>
    <definedName name="Calendrier7mois" localSheetId="94">'DVMP C1 22-42 Tue'!#REF!</definedName>
    <definedName name="Calendrier7mois" localSheetId="55">'DVMP C1 22-42 Ven'!#REF!</definedName>
    <definedName name="Calendrier7mois" localSheetId="95">'DVMP C1 22-42 Wed'!#REF!</definedName>
    <definedName name="Calendrier7mois" localSheetId="78">'DVMP C10+ Dim'!#REF!</definedName>
    <definedName name="Calendrier7mois" localSheetId="111">'DVMP C10+ Fri'!#REF!</definedName>
    <definedName name="Calendrier7mois" localSheetId="75">'DVMP C10+ Jeu'!#REF!</definedName>
    <definedName name="Calendrier7mois" localSheetId="72">'DVMP C10+ Lun'!#REF!</definedName>
    <definedName name="Calendrier7mois" localSheetId="73">'DVMP C10+ Mar'!#REF!</definedName>
    <definedName name="Calendrier7mois" localSheetId="74">'DVMP C10+ Mer'!#REF!</definedName>
    <definedName name="Calendrier7mois" localSheetId="107">'DVMP C10+ Mon'!#REF!</definedName>
    <definedName name="Calendrier7mois" localSheetId="77">'DVMP C10+ Sam'!#REF!</definedName>
    <definedName name="Calendrier7mois" localSheetId="112">'DVMP C10+ Sat'!#REF!</definedName>
    <definedName name="Calendrier7mois" localSheetId="113">'DVMP C10+ Sun'!#REF!</definedName>
    <definedName name="Calendrier7mois" localSheetId="110">'DVMP C10+ Thu'!#REF!</definedName>
    <definedName name="Calendrier7mois" localSheetId="108">'DVMP C10+ Tue'!#REF!</definedName>
    <definedName name="Calendrier7mois" localSheetId="76">'DVMP C10+ Ven'!#REF!</definedName>
    <definedName name="Calendrier7mois" localSheetId="109">'DVMP C10+ Wed'!#REF!</definedName>
    <definedName name="Calendrier7mois" localSheetId="64">'DVMP C2 1-21 Dim'!#REF!</definedName>
    <definedName name="Calendrier7mois" localSheetId="90">'DVMP C2 1-21 Fri'!#REF!</definedName>
    <definedName name="Calendrier7mois" localSheetId="61">'DVMP C2 1-21 Jeu'!#REF!</definedName>
    <definedName name="Calendrier7mois" localSheetId="58">'DVMP C2 1-21 Lun'!#REF!</definedName>
    <definedName name="Calendrier7mois" localSheetId="59">'DVMP C2 1-21 Mar'!#REF!</definedName>
    <definedName name="Calendrier7mois" localSheetId="60">'DVMP C2 1-21 Mer'!#REF!</definedName>
    <definedName name="Calendrier7mois" localSheetId="86">'DVMP C2 1-21 Mon'!#REF!</definedName>
    <definedName name="Calendrier7mois" localSheetId="63">'DVMP C2 1-21 Sam'!#REF!</definedName>
    <definedName name="Calendrier7mois" localSheetId="91">'DVMP C2 1-21 Sat'!#REF!</definedName>
    <definedName name="Calendrier7mois" localSheetId="92">'DVMP C2 1-21 Sun'!#REF!</definedName>
    <definedName name="Calendrier7mois" localSheetId="89">'DVMP C2 1-21 Thu'!#REF!</definedName>
    <definedName name="Calendrier7mois" localSheetId="87">'DVMP C2 1-21 Tue'!#REF!</definedName>
    <definedName name="Calendrier7mois" localSheetId="62">'DVMP C2 1-21 Ven'!#REF!</definedName>
    <definedName name="Calendrier7mois" localSheetId="88">'DVMP C2 1-21 Wed'!#REF!</definedName>
    <definedName name="Calendrier7mois" localSheetId="71">'DVMP C2 22-42 Dim'!#REF!</definedName>
    <definedName name="Calendrier7mois" localSheetId="104">'DVMP C2 22-42 Fri'!#REF!</definedName>
    <definedName name="Calendrier7mois" localSheetId="68">'DVMP C2 22-42 Jeu'!#REF!</definedName>
    <definedName name="Calendrier7mois" localSheetId="65">'DVMP C2 22-42 Lun'!#REF!</definedName>
    <definedName name="Calendrier7mois" localSheetId="66">'DVMP C2 22-42 Mar'!#REF!</definedName>
    <definedName name="Calendrier7mois" localSheetId="67">'DVMP C2 22-42 Mer'!#REF!</definedName>
    <definedName name="Calendrier7mois" localSheetId="100">'DVMP C2 22-42 Mon'!#REF!</definedName>
    <definedName name="Calendrier7mois" localSheetId="70">'DVMP C2 22-42 Sam'!#REF!</definedName>
    <definedName name="Calendrier7mois" localSheetId="105">'DVMP C2 22-42 Sat'!#REF!</definedName>
    <definedName name="Calendrier7mois" localSheetId="106">'DVMP C2 22-42 Sun'!#REF!</definedName>
    <definedName name="Calendrier7mois" localSheetId="103">'DVMP C2 22-42 Thu'!#REF!</definedName>
    <definedName name="Calendrier7mois" localSheetId="101">'DVMP C2 22-42 Tue'!#REF!</definedName>
    <definedName name="Calendrier7mois" localSheetId="69">'DVMP C2 22-42 Ven'!#REF!</definedName>
    <definedName name="Calendrier7mois" localSheetId="102">'DVMP C2 22-42 Wed'!#REF!</definedName>
    <definedName name="Calendrier7mois">#REF!</definedName>
    <definedName name="Calendrier8ans" localSheetId="0">#REF!</definedName>
    <definedName name="Calendrier8ans" localSheetId="8">'DRD 1-2 Dim'!#REF!</definedName>
    <definedName name="Calendrier8ans" localSheetId="27">'DRD 1-2 Fri'!#REF!</definedName>
    <definedName name="Calendrier8ans" localSheetId="5">'DRD 1-2 Jeu'!#REF!</definedName>
    <definedName name="Calendrier8ans" localSheetId="2">'DRD 1-2 Lun'!#REF!</definedName>
    <definedName name="Calendrier8ans" localSheetId="3">'DRD 1-2 Mar'!#REF!</definedName>
    <definedName name="Calendrier8ans" localSheetId="4">'DRD 1-2 Mer'!#REF!</definedName>
    <definedName name="Calendrier8ans" localSheetId="23">'DRD 1-2 Mon'!#REF!</definedName>
    <definedName name="Calendrier8ans" localSheetId="7">'DRD 1-2 Sam'!#REF!</definedName>
    <definedName name="Calendrier8ans" localSheetId="28">'DRD 1-2 Sat'!#REF!</definedName>
    <definedName name="Calendrier8ans" localSheetId="29">'DRD 1-2 Sun'!#REF!</definedName>
    <definedName name="Calendrier8ans" localSheetId="26">'DRD 1-2 Thu'!#REF!</definedName>
    <definedName name="Calendrier8ans" localSheetId="24">'DRD 1-2 Tue'!#REF!</definedName>
    <definedName name="Calendrier8ans" localSheetId="6">'DRD 1-2 Ven'!#REF!</definedName>
    <definedName name="Calendrier8ans" localSheetId="25">'DRD 1-2 Wed'!#REF!</definedName>
    <definedName name="Calendrier8ans" localSheetId="15">'DRD 3-6 Dim'!#REF!</definedName>
    <definedName name="Calendrier8ans" localSheetId="34">'DRD 3-6 Fri'!#REF!</definedName>
    <definedName name="Calendrier8ans" localSheetId="12">'DRD 3-6 Jeu'!#REF!</definedName>
    <definedName name="Calendrier8ans" localSheetId="9">'DRD 3-6 Lun'!#REF!</definedName>
    <definedName name="Calendrier8ans" localSheetId="10">'DRD 3-6 Mar'!#REF!</definedName>
    <definedName name="Calendrier8ans" localSheetId="11">'DRD 3-6 Mer'!#REF!</definedName>
    <definedName name="Calendrier8ans" localSheetId="30">'DRD 3-6 Mon'!#REF!</definedName>
    <definedName name="Calendrier8ans" localSheetId="14">'DRD 3-6 Sam'!#REF!</definedName>
    <definedName name="Calendrier8ans" localSheetId="35">'DRD 3-6 Sat'!#REF!</definedName>
    <definedName name="Calendrier8ans" localSheetId="36">'DRD 3-6 Sun'!#REF!</definedName>
    <definedName name="Calendrier8ans" localSheetId="33">'DRD 3-6 Thu'!#REF!</definedName>
    <definedName name="Calendrier8ans" localSheetId="31">'DRD 3-6 Tue'!#REF!</definedName>
    <definedName name="Calendrier8ans" localSheetId="13">'DRD 3-6 Ven'!#REF!</definedName>
    <definedName name="Calendrier8ans" localSheetId="32">'DRD 3-6 Wed'!#REF!</definedName>
    <definedName name="Calendrier8ans" localSheetId="22">'DRD 7+ Dim'!#REF!</definedName>
    <definedName name="Calendrier8ans" localSheetId="41">'DRD 7+ Fri'!#REF!</definedName>
    <definedName name="Calendrier8ans" localSheetId="19">'DRD 7+ Jeu'!#REF!</definedName>
    <definedName name="Calendrier8ans" localSheetId="16">'DRD 7+ Lun'!#REF!</definedName>
    <definedName name="Calendrier8ans" localSheetId="17">'DRD 7+ Mar'!#REF!</definedName>
    <definedName name="Calendrier8ans" localSheetId="18">'DRD 7+ Mer'!#REF!</definedName>
    <definedName name="Calendrier8ans" localSheetId="37">'DRD 7+ Mon'!#REF!</definedName>
    <definedName name="Calendrier8ans" localSheetId="21">'DRD 7+ Sam'!#REF!</definedName>
    <definedName name="Calendrier8ans" localSheetId="42">'DRD 7+ Sat'!#REF!</definedName>
    <definedName name="Calendrier8ans" localSheetId="43">'DRD 7+ Sun'!#REF!</definedName>
    <definedName name="Calendrier8ans" localSheetId="40">'DRD 7+ Thu'!#REF!</definedName>
    <definedName name="Calendrier8ans" localSheetId="38">'DRD 7+ Tue'!#REF!</definedName>
    <definedName name="Calendrier8ans" localSheetId="20">'DRD 7+ Ven'!#REF!</definedName>
    <definedName name="Calendrier8ans" localSheetId="39">'DRD 7+ Wed'!#REF!</definedName>
    <definedName name="Calendrier8ans" localSheetId="120">'DVD C1-2 Dim'!#REF!</definedName>
    <definedName name="Calendrier8ans" localSheetId="160">'DVD C1-2 Fri'!#REF!</definedName>
    <definedName name="Calendrier8ans" localSheetId="117">'DVD C1-2 Jeu'!#REF!</definedName>
    <definedName name="Calendrier8ans" localSheetId="114">'DVD C1-2 Lun'!#REF!</definedName>
    <definedName name="Calendrier8ans" localSheetId="115">'DVD C1-2 Mar'!#REF!</definedName>
    <definedName name="Calendrier8ans" localSheetId="116">'DVD C1-2 Mer'!#REF!</definedName>
    <definedName name="Calendrier8ans" localSheetId="156">'DVD C1-2 Mon'!#REF!</definedName>
    <definedName name="Calendrier8ans" localSheetId="119">'DVD C1-2 Sam'!#REF!</definedName>
    <definedName name="Calendrier8ans" localSheetId="161">'DVD C1-2 Sat'!#REF!</definedName>
    <definedName name="Calendrier8ans" localSheetId="162">'DVD C1-2 Sun'!#REF!</definedName>
    <definedName name="Calendrier8ans" localSheetId="159">'DVD C1-2 Thu'!#REF!</definedName>
    <definedName name="Calendrier8ans" localSheetId="157">'DVD C1-2 Tue'!#REF!</definedName>
    <definedName name="Calendrier8ans" localSheetId="118">'DVD C1-2 Ven'!#REF!</definedName>
    <definedName name="Calendrier8ans" localSheetId="158">'DVD C1-2 Wed'!#REF!</definedName>
    <definedName name="Calendrier8ans" localSheetId="141">'DVD C1-3 Dim'!#REF!</definedName>
    <definedName name="Calendrier8ans" localSheetId="181">'DVD C1-3 Fri'!#REF!</definedName>
    <definedName name="Calendrier8ans" localSheetId="138">'DVD C1-3 Jeu'!#REF!</definedName>
    <definedName name="Calendrier8ans" localSheetId="135">'DVD C1-3 Lun'!#REF!</definedName>
    <definedName name="Calendrier8ans" localSheetId="136">'DVD C1-3 Mar'!#REF!</definedName>
    <definedName name="Calendrier8ans" localSheetId="137">'DVD C1-3 Mer'!#REF!</definedName>
    <definedName name="Calendrier8ans" localSheetId="177">'DVD C1-3 Mon'!#REF!</definedName>
    <definedName name="Calendrier8ans" localSheetId="140">'DVD C1-3 Sam'!#REF!</definedName>
    <definedName name="Calendrier8ans" localSheetId="182">'DVD C1-3 Sat'!#REF!</definedName>
    <definedName name="Calendrier8ans" localSheetId="183">'DVD C1-3 Sun'!#REF!</definedName>
    <definedName name="Calendrier8ans" localSheetId="180">'DVD C1-3 Thu'!#REF!</definedName>
    <definedName name="Calendrier8ans" localSheetId="178">'DVD C1-3 Tue'!#REF!</definedName>
    <definedName name="Calendrier8ans" localSheetId="139">'DVD C1-3 Ven'!#REF!</definedName>
    <definedName name="Calendrier8ans" localSheetId="179">'DVD C1-3 Wed'!#REF!</definedName>
    <definedName name="Calendrier8ans" localSheetId="127">'DVD C3-6 Dim'!#REF!</definedName>
    <definedName name="Calendrier8ans" localSheetId="167">'DVD C3-6 Fri'!#REF!</definedName>
    <definedName name="Calendrier8ans" localSheetId="124">'DVD C3-6 Jeu'!#REF!</definedName>
    <definedName name="Calendrier8ans" localSheetId="121">'DVD C3-6 Lun'!#REF!</definedName>
    <definedName name="Calendrier8ans" localSheetId="122">'DVD C3-6 Mar'!#REF!</definedName>
    <definedName name="Calendrier8ans" localSheetId="123">'DVD C3-6 Mer'!#REF!</definedName>
    <definedName name="Calendrier8ans" localSheetId="163">'DVD C3-6 Mon'!#REF!</definedName>
    <definedName name="Calendrier8ans" localSheetId="126">'DVD C3-6 Sam'!#REF!</definedName>
    <definedName name="Calendrier8ans" localSheetId="168">'DVD C3-6 Sat'!#REF!</definedName>
    <definedName name="Calendrier8ans" localSheetId="169">'DVD C3-6 Sun'!#REF!</definedName>
    <definedName name="Calendrier8ans" localSheetId="166">'DVD C3-6 Thu'!#REF!</definedName>
    <definedName name="Calendrier8ans" localSheetId="164">'DVD C3-6 Tue'!#REF!</definedName>
    <definedName name="Calendrier8ans" localSheetId="125">'DVD C3-6 Ven'!#REF!</definedName>
    <definedName name="Calendrier8ans" localSheetId="165">'DVD C3-6 Wed'!#REF!</definedName>
    <definedName name="Calendrier8ans" localSheetId="148">'DVD C4-8 Dim'!#REF!</definedName>
    <definedName name="Calendrier8ans" localSheetId="188">'DVD C4-8 Fri'!#REF!</definedName>
    <definedName name="Calendrier8ans" localSheetId="145">'DVD C4-8 Jeu'!#REF!</definedName>
    <definedName name="Calendrier8ans" localSheetId="142">'DVD C4-8 Lun'!#REF!</definedName>
    <definedName name="Calendrier8ans" localSheetId="143">'DVD C4-8 Mar'!#REF!</definedName>
    <definedName name="Calendrier8ans" localSheetId="144">'DVD C4-8 Mer'!#REF!</definedName>
    <definedName name="Calendrier8ans" localSheetId="184">'DVD C4-8 Mon'!#REF!</definedName>
    <definedName name="Calendrier8ans" localSheetId="147">'DVD C4-8 Sam'!#REF!</definedName>
    <definedName name="Calendrier8ans" localSheetId="189">'DVD C4-8 Sat'!#REF!</definedName>
    <definedName name="Calendrier8ans" localSheetId="190">'DVD C4-8 Sun'!#REF!</definedName>
    <definedName name="Calendrier8ans" localSheetId="187">'DVD C4-8 Thu'!#REF!</definedName>
    <definedName name="Calendrier8ans" localSheetId="185">'DVD C4-8 Tue'!#REF!</definedName>
    <definedName name="Calendrier8ans" localSheetId="146">'DVD C4-8 Ven'!#REF!</definedName>
    <definedName name="Calendrier8ans" localSheetId="186">'DVD C4-8 Wed'!#REF!</definedName>
    <definedName name="Calendrier8ans" localSheetId="134">'DVD C7+ Dim'!#REF!</definedName>
    <definedName name="Calendrier8ans" localSheetId="174">'DVD C7+ Fri'!#REF!</definedName>
    <definedName name="Calendrier8ans" localSheetId="131">'DVD C7+ Jeu'!#REF!</definedName>
    <definedName name="Calendrier8ans" localSheetId="128">'DVD C7+ Lun'!#REF!</definedName>
    <definedName name="Calendrier8ans" localSheetId="129">'DVD C7+ Mar'!#REF!</definedName>
    <definedName name="Calendrier8ans" localSheetId="130">'DVD C7+ Mer'!#REF!</definedName>
    <definedName name="Calendrier8ans" localSheetId="170">'DVD C7+ Mon'!#REF!</definedName>
    <definedName name="Calendrier8ans" localSheetId="133">'DVD C7+ Sam'!#REF!</definedName>
    <definedName name="Calendrier8ans" localSheetId="175">'DVD C7+ Sat'!#REF!</definedName>
    <definedName name="Calendrier8ans" localSheetId="176">'DVD C7+ Sun'!#REF!</definedName>
    <definedName name="Calendrier8ans" localSheetId="173">'DVD C7+ Thu'!#REF!</definedName>
    <definedName name="Calendrier8ans" localSheetId="171">'DVD C7+ Tue'!#REF!</definedName>
    <definedName name="Calendrier8ans" localSheetId="132">'DVD C7+ Ven'!#REF!</definedName>
    <definedName name="Calendrier8ans" localSheetId="172">'DVD C7+ Wed'!#REF!</definedName>
    <definedName name="Calendrier8ans" localSheetId="155">'DVD C9+ Dim'!#REF!</definedName>
    <definedName name="Calendrier8ans" localSheetId="195">'DVD C9+ Fri'!#REF!</definedName>
    <definedName name="Calendrier8ans" localSheetId="152">'DVD C9+ Jeu'!#REF!</definedName>
    <definedName name="Calendrier8ans" localSheetId="149">'DVD C9+ Lun'!#REF!</definedName>
    <definedName name="Calendrier8ans" localSheetId="150">'DVD C9+ Mar'!#REF!</definedName>
    <definedName name="Calendrier8ans" localSheetId="151">'DVD C9+ Mer'!#REF!</definedName>
    <definedName name="Calendrier8ans" localSheetId="191">'DVD C9+ Mon'!#REF!</definedName>
    <definedName name="Calendrier8ans" localSheetId="154">'DVD C9+ Sam'!#REF!</definedName>
    <definedName name="Calendrier8ans" localSheetId="196">'DVD C9+ Sat'!#REF!</definedName>
    <definedName name="Calendrier8ans" localSheetId="197">'DVD C9+ Sun'!#REF!</definedName>
    <definedName name="Calendrier8ans" localSheetId="194">'DVD C9+ Thu'!#REF!</definedName>
    <definedName name="Calendrier8ans" localSheetId="192">'DVD C9+ Tue'!#REF!</definedName>
    <definedName name="Calendrier8ans" localSheetId="153">'DVD C9+ Ven'!#REF!</definedName>
    <definedName name="Calendrier8ans" localSheetId="193">'DVD C9+ Wed'!#REF!</definedName>
    <definedName name="Calendrier8ans" localSheetId="50">'DVMP C1 1-21 Dim'!#REF!</definedName>
    <definedName name="Calendrier8ans" localSheetId="83">'DVMP C1 1-21 Fri'!#REF!</definedName>
    <definedName name="Calendrier8ans" localSheetId="47">'DVMP C1 1-21 Jeu'!#REF!</definedName>
    <definedName name="Calendrier8ans" localSheetId="44">'DVMP C1 1-21 Lun'!#REF!</definedName>
    <definedName name="Calendrier8ans" localSheetId="45">'DVMP C1 1-21 Mar'!#REF!</definedName>
    <definedName name="Calendrier8ans" localSheetId="46">'DVMP C1 1-21 Mer'!#REF!</definedName>
    <definedName name="Calendrier8ans" localSheetId="79">'DVMP C1 1-21 Mon'!#REF!</definedName>
    <definedName name="Calendrier8ans" localSheetId="49">'DVMP C1 1-21 Sam'!#REF!</definedName>
    <definedName name="Calendrier8ans" localSheetId="84">'DVMP C1 1-21 Sat'!#REF!</definedName>
    <definedName name="Calendrier8ans" localSheetId="85">'DVMP C1 1-21 Sun'!#REF!</definedName>
    <definedName name="Calendrier8ans" localSheetId="82">'DVMP C1 1-21 Thu'!#REF!</definedName>
    <definedName name="Calendrier8ans" localSheetId="80">'DVMP C1 1-21 Tue'!#REF!</definedName>
    <definedName name="Calendrier8ans" localSheetId="48">'DVMP C1 1-21 Ven'!#REF!</definedName>
    <definedName name="Calendrier8ans" localSheetId="81">'DVMP C1 1-21 Wed'!#REF!</definedName>
    <definedName name="Calendrier8ans" localSheetId="57">'DVMP C1 22-42 Dim'!#REF!</definedName>
    <definedName name="Calendrier8ans" localSheetId="97">'DVMP C1 22-42 Fri'!#REF!</definedName>
    <definedName name="Calendrier8ans" localSheetId="54">'DVMP C1 22-42 Jeu'!#REF!</definedName>
    <definedName name="Calendrier8ans" localSheetId="51">'DVMP C1 22-42 Lun'!#REF!</definedName>
    <definedName name="Calendrier8ans" localSheetId="52">'DVMP C1 22-42 Mar'!#REF!</definedName>
    <definedName name="Calendrier8ans" localSheetId="53">'DVMP C1 22-42 Mer'!#REF!</definedName>
    <definedName name="Calendrier8ans" localSheetId="93">'DVMP C1 22-42 Mon'!#REF!</definedName>
    <definedName name="Calendrier8ans" localSheetId="56">'DVMP C1 22-42 Sam'!#REF!</definedName>
    <definedName name="Calendrier8ans" localSheetId="98">'DVMP C1 22-42 Sat'!#REF!</definedName>
    <definedName name="Calendrier8ans" localSheetId="99">'DVMP C1 22-42 Sun'!#REF!</definedName>
    <definedName name="Calendrier8ans" localSheetId="96">'DVMP C1 22-42 Thu'!#REF!</definedName>
    <definedName name="Calendrier8ans" localSheetId="94">'DVMP C1 22-42 Tue'!#REF!</definedName>
    <definedName name="Calendrier8ans" localSheetId="55">'DVMP C1 22-42 Ven'!#REF!</definedName>
    <definedName name="Calendrier8ans" localSheetId="95">'DVMP C1 22-42 Wed'!#REF!</definedName>
    <definedName name="Calendrier8ans" localSheetId="78">'DVMP C10+ Dim'!#REF!</definedName>
    <definedName name="Calendrier8ans" localSheetId="111">'DVMP C10+ Fri'!#REF!</definedName>
    <definedName name="Calendrier8ans" localSheetId="75">'DVMP C10+ Jeu'!#REF!</definedName>
    <definedName name="Calendrier8ans" localSheetId="72">'DVMP C10+ Lun'!#REF!</definedName>
    <definedName name="Calendrier8ans" localSheetId="73">'DVMP C10+ Mar'!#REF!</definedName>
    <definedName name="Calendrier8ans" localSheetId="74">'DVMP C10+ Mer'!#REF!</definedName>
    <definedName name="Calendrier8ans" localSheetId="107">'DVMP C10+ Mon'!#REF!</definedName>
    <definedName name="Calendrier8ans" localSheetId="77">'DVMP C10+ Sam'!#REF!</definedName>
    <definedName name="Calendrier8ans" localSheetId="112">'DVMP C10+ Sat'!#REF!</definedName>
    <definedName name="Calendrier8ans" localSheetId="113">'DVMP C10+ Sun'!#REF!</definedName>
    <definedName name="Calendrier8ans" localSheetId="110">'DVMP C10+ Thu'!#REF!</definedName>
    <definedName name="Calendrier8ans" localSheetId="108">'DVMP C10+ Tue'!#REF!</definedName>
    <definedName name="Calendrier8ans" localSheetId="76">'DVMP C10+ Ven'!#REF!</definedName>
    <definedName name="Calendrier8ans" localSheetId="109">'DVMP C10+ Wed'!#REF!</definedName>
    <definedName name="Calendrier8ans" localSheetId="64">'DVMP C2 1-21 Dim'!#REF!</definedName>
    <definedName name="Calendrier8ans" localSheetId="90">'DVMP C2 1-21 Fri'!#REF!</definedName>
    <definedName name="Calendrier8ans" localSheetId="61">'DVMP C2 1-21 Jeu'!#REF!</definedName>
    <definedName name="Calendrier8ans" localSheetId="58">'DVMP C2 1-21 Lun'!#REF!</definedName>
    <definedName name="Calendrier8ans" localSheetId="59">'DVMP C2 1-21 Mar'!#REF!</definedName>
    <definedName name="Calendrier8ans" localSheetId="60">'DVMP C2 1-21 Mer'!#REF!</definedName>
    <definedName name="Calendrier8ans" localSheetId="86">'DVMP C2 1-21 Mon'!#REF!</definedName>
    <definedName name="Calendrier8ans" localSheetId="63">'DVMP C2 1-21 Sam'!#REF!</definedName>
    <definedName name="Calendrier8ans" localSheetId="91">'DVMP C2 1-21 Sat'!#REF!</definedName>
    <definedName name="Calendrier8ans" localSheetId="92">'DVMP C2 1-21 Sun'!#REF!</definedName>
    <definedName name="Calendrier8ans" localSheetId="89">'DVMP C2 1-21 Thu'!#REF!</definedName>
    <definedName name="Calendrier8ans" localSheetId="87">'DVMP C2 1-21 Tue'!#REF!</definedName>
    <definedName name="Calendrier8ans" localSheetId="62">'DVMP C2 1-21 Ven'!#REF!</definedName>
    <definedName name="Calendrier8ans" localSheetId="88">'DVMP C2 1-21 Wed'!#REF!</definedName>
    <definedName name="Calendrier8ans" localSheetId="71">'DVMP C2 22-42 Dim'!#REF!</definedName>
    <definedName name="Calendrier8ans" localSheetId="104">'DVMP C2 22-42 Fri'!#REF!</definedName>
    <definedName name="Calendrier8ans" localSheetId="68">'DVMP C2 22-42 Jeu'!#REF!</definedName>
    <definedName name="Calendrier8ans" localSheetId="65">'DVMP C2 22-42 Lun'!#REF!</definedName>
    <definedName name="Calendrier8ans" localSheetId="66">'DVMP C2 22-42 Mar'!#REF!</definedName>
    <definedName name="Calendrier8ans" localSheetId="67">'DVMP C2 22-42 Mer'!#REF!</definedName>
    <definedName name="Calendrier8ans" localSheetId="100">'DVMP C2 22-42 Mon'!#REF!</definedName>
    <definedName name="Calendrier8ans" localSheetId="70">'DVMP C2 22-42 Sam'!#REF!</definedName>
    <definedName name="Calendrier8ans" localSheetId="105">'DVMP C2 22-42 Sat'!#REF!</definedName>
    <definedName name="Calendrier8ans" localSheetId="106">'DVMP C2 22-42 Sun'!#REF!</definedName>
    <definedName name="Calendrier8ans" localSheetId="103">'DVMP C2 22-42 Thu'!#REF!</definedName>
    <definedName name="Calendrier8ans" localSheetId="101">'DVMP C2 22-42 Tue'!#REF!</definedName>
    <definedName name="Calendrier8ans" localSheetId="69">'DVMP C2 22-42 Ven'!#REF!</definedName>
    <definedName name="Calendrier8ans" localSheetId="102">'DVMP C2 22-42 Wed'!#REF!</definedName>
    <definedName name="Calendrier8ans">#REF!</definedName>
    <definedName name="Calendrier8mois" localSheetId="0">#REF!</definedName>
    <definedName name="Calendrier8mois" localSheetId="8">'DRD 1-2 Dim'!#REF!</definedName>
    <definedName name="Calendrier8mois" localSheetId="27">'DRD 1-2 Fri'!#REF!</definedName>
    <definedName name="Calendrier8mois" localSheetId="5">'DRD 1-2 Jeu'!#REF!</definedName>
    <definedName name="Calendrier8mois" localSheetId="2">'DRD 1-2 Lun'!#REF!</definedName>
    <definedName name="Calendrier8mois" localSheetId="3">'DRD 1-2 Mar'!#REF!</definedName>
    <definedName name="Calendrier8mois" localSheetId="4">'DRD 1-2 Mer'!#REF!</definedName>
    <definedName name="Calendrier8mois" localSheetId="23">'DRD 1-2 Mon'!#REF!</definedName>
    <definedName name="Calendrier8mois" localSheetId="7">'DRD 1-2 Sam'!#REF!</definedName>
    <definedName name="Calendrier8mois" localSheetId="28">'DRD 1-2 Sat'!#REF!</definedName>
    <definedName name="Calendrier8mois" localSheetId="29">'DRD 1-2 Sun'!#REF!</definedName>
    <definedName name="Calendrier8mois" localSheetId="26">'DRD 1-2 Thu'!#REF!</definedName>
    <definedName name="Calendrier8mois" localSheetId="24">'DRD 1-2 Tue'!#REF!</definedName>
    <definedName name="Calendrier8mois" localSheetId="6">'DRD 1-2 Ven'!#REF!</definedName>
    <definedName name="Calendrier8mois" localSheetId="25">'DRD 1-2 Wed'!#REF!</definedName>
    <definedName name="Calendrier8mois" localSheetId="15">'DRD 3-6 Dim'!#REF!</definedName>
    <definedName name="Calendrier8mois" localSheetId="34">'DRD 3-6 Fri'!#REF!</definedName>
    <definedName name="Calendrier8mois" localSheetId="12">'DRD 3-6 Jeu'!#REF!</definedName>
    <definedName name="Calendrier8mois" localSheetId="9">'DRD 3-6 Lun'!#REF!</definedName>
    <definedName name="Calendrier8mois" localSheetId="10">'DRD 3-6 Mar'!#REF!</definedName>
    <definedName name="Calendrier8mois" localSheetId="11">'DRD 3-6 Mer'!#REF!</definedName>
    <definedName name="Calendrier8mois" localSheetId="30">'DRD 3-6 Mon'!#REF!</definedName>
    <definedName name="Calendrier8mois" localSheetId="14">'DRD 3-6 Sam'!#REF!</definedName>
    <definedName name="Calendrier8mois" localSheetId="35">'DRD 3-6 Sat'!#REF!</definedName>
    <definedName name="Calendrier8mois" localSheetId="36">'DRD 3-6 Sun'!#REF!</definedName>
    <definedName name="Calendrier8mois" localSheetId="33">'DRD 3-6 Thu'!#REF!</definedName>
    <definedName name="Calendrier8mois" localSheetId="31">'DRD 3-6 Tue'!#REF!</definedName>
    <definedName name="Calendrier8mois" localSheetId="13">'DRD 3-6 Ven'!#REF!</definedName>
    <definedName name="Calendrier8mois" localSheetId="32">'DRD 3-6 Wed'!#REF!</definedName>
    <definedName name="Calendrier8mois" localSheetId="22">'DRD 7+ Dim'!#REF!</definedName>
    <definedName name="Calendrier8mois" localSheetId="41">'DRD 7+ Fri'!#REF!</definedName>
    <definedName name="Calendrier8mois" localSheetId="19">'DRD 7+ Jeu'!#REF!</definedName>
    <definedName name="Calendrier8mois" localSheetId="16">'DRD 7+ Lun'!#REF!</definedName>
    <definedName name="Calendrier8mois" localSheetId="17">'DRD 7+ Mar'!#REF!</definedName>
    <definedName name="Calendrier8mois" localSheetId="18">'DRD 7+ Mer'!#REF!</definedName>
    <definedName name="Calendrier8mois" localSheetId="37">'DRD 7+ Mon'!#REF!</definedName>
    <definedName name="Calendrier8mois" localSheetId="21">'DRD 7+ Sam'!#REF!</definedName>
    <definedName name="Calendrier8mois" localSheetId="42">'DRD 7+ Sat'!#REF!</definedName>
    <definedName name="Calendrier8mois" localSheetId="43">'DRD 7+ Sun'!#REF!</definedName>
    <definedName name="Calendrier8mois" localSheetId="40">'DRD 7+ Thu'!#REF!</definedName>
    <definedName name="Calendrier8mois" localSheetId="38">'DRD 7+ Tue'!#REF!</definedName>
    <definedName name="Calendrier8mois" localSheetId="20">'DRD 7+ Ven'!#REF!</definedName>
    <definedName name="Calendrier8mois" localSheetId="39">'DRD 7+ Wed'!#REF!</definedName>
    <definedName name="Calendrier8mois" localSheetId="120">'DVD C1-2 Dim'!#REF!</definedName>
    <definedName name="Calendrier8mois" localSheetId="160">'DVD C1-2 Fri'!#REF!</definedName>
    <definedName name="Calendrier8mois" localSheetId="117">'DVD C1-2 Jeu'!#REF!</definedName>
    <definedName name="Calendrier8mois" localSheetId="114">'DVD C1-2 Lun'!#REF!</definedName>
    <definedName name="Calendrier8mois" localSheetId="115">'DVD C1-2 Mar'!#REF!</definedName>
    <definedName name="Calendrier8mois" localSheetId="116">'DVD C1-2 Mer'!#REF!</definedName>
    <definedName name="Calendrier8mois" localSheetId="156">'DVD C1-2 Mon'!#REF!</definedName>
    <definedName name="Calendrier8mois" localSheetId="119">'DVD C1-2 Sam'!#REF!</definedName>
    <definedName name="Calendrier8mois" localSheetId="161">'DVD C1-2 Sat'!#REF!</definedName>
    <definedName name="Calendrier8mois" localSheetId="162">'DVD C1-2 Sun'!#REF!</definedName>
    <definedName name="Calendrier8mois" localSheetId="159">'DVD C1-2 Thu'!#REF!</definedName>
    <definedName name="Calendrier8mois" localSheetId="157">'DVD C1-2 Tue'!#REF!</definedName>
    <definedName name="Calendrier8mois" localSheetId="118">'DVD C1-2 Ven'!#REF!</definedName>
    <definedName name="Calendrier8mois" localSheetId="158">'DVD C1-2 Wed'!#REF!</definedName>
    <definedName name="Calendrier8mois" localSheetId="141">'DVD C1-3 Dim'!#REF!</definedName>
    <definedName name="Calendrier8mois" localSheetId="181">'DVD C1-3 Fri'!#REF!</definedName>
    <definedName name="Calendrier8mois" localSheetId="138">'DVD C1-3 Jeu'!#REF!</definedName>
    <definedName name="Calendrier8mois" localSheetId="135">'DVD C1-3 Lun'!#REF!</definedName>
    <definedName name="Calendrier8mois" localSheetId="136">'DVD C1-3 Mar'!#REF!</definedName>
    <definedName name="Calendrier8mois" localSheetId="137">'DVD C1-3 Mer'!#REF!</definedName>
    <definedName name="Calendrier8mois" localSheetId="177">'DVD C1-3 Mon'!#REF!</definedName>
    <definedName name="Calendrier8mois" localSheetId="140">'DVD C1-3 Sam'!#REF!</definedName>
    <definedName name="Calendrier8mois" localSheetId="182">'DVD C1-3 Sat'!#REF!</definedName>
    <definedName name="Calendrier8mois" localSheetId="183">'DVD C1-3 Sun'!#REF!</definedName>
    <definedName name="Calendrier8mois" localSheetId="180">'DVD C1-3 Thu'!#REF!</definedName>
    <definedName name="Calendrier8mois" localSheetId="178">'DVD C1-3 Tue'!#REF!</definedName>
    <definedName name="Calendrier8mois" localSheetId="139">'DVD C1-3 Ven'!#REF!</definedName>
    <definedName name="Calendrier8mois" localSheetId="179">'DVD C1-3 Wed'!#REF!</definedName>
    <definedName name="Calendrier8mois" localSheetId="127">'DVD C3-6 Dim'!#REF!</definedName>
    <definedName name="Calendrier8mois" localSheetId="167">'DVD C3-6 Fri'!#REF!</definedName>
    <definedName name="Calendrier8mois" localSheetId="124">'DVD C3-6 Jeu'!#REF!</definedName>
    <definedName name="Calendrier8mois" localSheetId="121">'DVD C3-6 Lun'!#REF!</definedName>
    <definedName name="Calendrier8mois" localSheetId="122">'DVD C3-6 Mar'!#REF!</definedName>
    <definedName name="Calendrier8mois" localSheetId="123">'DVD C3-6 Mer'!#REF!</definedName>
    <definedName name="Calendrier8mois" localSheetId="163">'DVD C3-6 Mon'!#REF!</definedName>
    <definedName name="Calendrier8mois" localSheetId="126">'DVD C3-6 Sam'!#REF!</definedName>
    <definedName name="Calendrier8mois" localSheetId="168">'DVD C3-6 Sat'!#REF!</definedName>
    <definedName name="Calendrier8mois" localSheetId="169">'DVD C3-6 Sun'!#REF!</definedName>
    <definedName name="Calendrier8mois" localSheetId="166">'DVD C3-6 Thu'!#REF!</definedName>
    <definedName name="Calendrier8mois" localSheetId="164">'DVD C3-6 Tue'!#REF!</definedName>
    <definedName name="Calendrier8mois" localSheetId="125">'DVD C3-6 Ven'!#REF!</definedName>
    <definedName name="Calendrier8mois" localSheetId="165">'DVD C3-6 Wed'!#REF!</definedName>
    <definedName name="Calendrier8mois" localSheetId="148">'DVD C4-8 Dim'!#REF!</definedName>
    <definedName name="Calendrier8mois" localSheetId="188">'DVD C4-8 Fri'!#REF!</definedName>
    <definedName name="Calendrier8mois" localSheetId="145">'DVD C4-8 Jeu'!#REF!</definedName>
    <definedName name="Calendrier8mois" localSheetId="142">'DVD C4-8 Lun'!#REF!</definedName>
    <definedName name="Calendrier8mois" localSheetId="143">'DVD C4-8 Mar'!#REF!</definedName>
    <definedName name="Calendrier8mois" localSheetId="144">'DVD C4-8 Mer'!#REF!</definedName>
    <definedName name="Calendrier8mois" localSheetId="184">'DVD C4-8 Mon'!#REF!</definedName>
    <definedName name="Calendrier8mois" localSheetId="147">'DVD C4-8 Sam'!#REF!</definedName>
    <definedName name="Calendrier8mois" localSheetId="189">'DVD C4-8 Sat'!#REF!</definedName>
    <definedName name="Calendrier8mois" localSheetId="190">'DVD C4-8 Sun'!#REF!</definedName>
    <definedName name="Calendrier8mois" localSheetId="187">'DVD C4-8 Thu'!#REF!</definedName>
    <definedName name="Calendrier8mois" localSheetId="185">'DVD C4-8 Tue'!#REF!</definedName>
    <definedName name="Calendrier8mois" localSheetId="146">'DVD C4-8 Ven'!#REF!</definedName>
    <definedName name="Calendrier8mois" localSheetId="186">'DVD C4-8 Wed'!#REF!</definedName>
    <definedName name="Calendrier8mois" localSheetId="134">'DVD C7+ Dim'!#REF!</definedName>
    <definedName name="Calendrier8mois" localSheetId="174">'DVD C7+ Fri'!#REF!</definedName>
    <definedName name="Calendrier8mois" localSheetId="131">'DVD C7+ Jeu'!#REF!</definedName>
    <definedName name="Calendrier8mois" localSheetId="128">'DVD C7+ Lun'!#REF!</definedName>
    <definedName name="Calendrier8mois" localSheetId="129">'DVD C7+ Mar'!#REF!</definedName>
    <definedName name="Calendrier8mois" localSheetId="130">'DVD C7+ Mer'!#REF!</definedName>
    <definedName name="Calendrier8mois" localSheetId="170">'DVD C7+ Mon'!#REF!</definedName>
    <definedName name="Calendrier8mois" localSheetId="133">'DVD C7+ Sam'!#REF!</definedName>
    <definedName name="Calendrier8mois" localSheetId="175">'DVD C7+ Sat'!#REF!</definedName>
    <definedName name="Calendrier8mois" localSheetId="176">'DVD C7+ Sun'!#REF!</definedName>
    <definedName name="Calendrier8mois" localSheetId="173">'DVD C7+ Thu'!#REF!</definedName>
    <definedName name="Calendrier8mois" localSheetId="171">'DVD C7+ Tue'!#REF!</definedName>
    <definedName name="Calendrier8mois" localSheetId="132">'DVD C7+ Ven'!#REF!</definedName>
    <definedName name="Calendrier8mois" localSheetId="172">'DVD C7+ Wed'!#REF!</definedName>
    <definedName name="Calendrier8mois" localSheetId="155">'DVD C9+ Dim'!#REF!</definedName>
    <definedName name="Calendrier8mois" localSheetId="195">'DVD C9+ Fri'!#REF!</definedName>
    <definedName name="Calendrier8mois" localSheetId="152">'DVD C9+ Jeu'!#REF!</definedName>
    <definedName name="Calendrier8mois" localSheetId="149">'DVD C9+ Lun'!#REF!</definedName>
    <definedName name="Calendrier8mois" localSheetId="150">'DVD C9+ Mar'!#REF!</definedName>
    <definedName name="Calendrier8mois" localSheetId="151">'DVD C9+ Mer'!#REF!</definedName>
    <definedName name="Calendrier8mois" localSheetId="191">'DVD C9+ Mon'!#REF!</definedName>
    <definedName name="Calendrier8mois" localSheetId="154">'DVD C9+ Sam'!#REF!</definedName>
    <definedName name="Calendrier8mois" localSheetId="196">'DVD C9+ Sat'!#REF!</definedName>
    <definedName name="Calendrier8mois" localSheetId="197">'DVD C9+ Sun'!#REF!</definedName>
    <definedName name="Calendrier8mois" localSheetId="194">'DVD C9+ Thu'!#REF!</definedName>
    <definedName name="Calendrier8mois" localSheetId="192">'DVD C9+ Tue'!#REF!</definedName>
    <definedName name="Calendrier8mois" localSheetId="153">'DVD C9+ Ven'!#REF!</definedName>
    <definedName name="Calendrier8mois" localSheetId="193">'DVD C9+ Wed'!#REF!</definedName>
    <definedName name="Calendrier8mois" localSheetId="50">'DVMP C1 1-21 Dim'!#REF!</definedName>
    <definedName name="Calendrier8mois" localSheetId="83">'DVMP C1 1-21 Fri'!#REF!</definedName>
    <definedName name="Calendrier8mois" localSheetId="47">'DVMP C1 1-21 Jeu'!#REF!</definedName>
    <definedName name="Calendrier8mois" localSheetId="44">'DVMP C1 1-21 Lun'!#REF!</definedName>
    <definedName name="Calendrier8mois" localSheetId="45">'DVMP C1 1-21 Mar'!#REF!</definedName>
    <definedName name="Calendrier8mois" localSheetId="46">'DVMP C1 1-21 Mer'!#REF!</definedName>
    <definedName name="Calendrier8mois" localSheetId="79">'DVMP C1 1-21 Mon'!#REF!</definedName>
    <definedName name="Calendrier8mois" localSheetId="49">'DVMP C1 1-21 Sam'!#REF!</definedName>
    <definedName name="Calendrier8mois" localSheetId="84">'DVMP C1 1-21 Sat'!#REF!</definedName>
    <definedName name="Calendrier8mois" localSheetId="85">'DVMP C1 1-21 Sun'!#REF!</definedName>
    <definedName name="Calendrier8mois" localSheetId="82">'DVMP C1 1-21 Thu'!#REF!</definedName>
    <definedName name="Calendrier8mois" localSheetId="80">'DVMP C1 1-21 Tue'!#REF!</definedName>
    <definedName name="Calendrier8mois" localSheetId="48">'DVMP C1 1-21 Ven'!#REF!</definedName>
    <definedName name="Calendrier8mois" localSheetId="81">'DVMP C1 1-21 Wed'!#REF!</definedName>
    <definedName name="Calendrier8mois" localSheetId="57">'DVMP C1 22-42 Dim'!#REF!</definedName>
    <definedName name="Calendrier8mois" localSheetId="97">'DVMP C1 22-42 Fri'!#REF!</definedName>
    <definedName name="Calendrier8mois" localSheetId="54">'DVMP C1 22-42 Jeu'!#REF!</definedName>
    <definedName name="Calendrier8mois" localSheetId="51">'DVMP C1 22-42 Lun'!#REF!</definedName>
    <definedName name="Calendrier8mois" localSheetId="52">'DVMP C1 22-42 Mar'!#REF!</definedName>
    <definedName name="Calendrier8mois" localSheetId="53">'DVMP C1 22-42 Mer'!#REF!</definedName>
    <definedName name="Calendrier8mois" localSheetId="93">'DVMP C1 22-42 Mon'!#REF!</definedName>
    <definedName name="Calendrier8mois" localSheetId="56">'DVMP C1 22-42 Sam'!#REF!</definedName>
    <definedName name="Calendrier8mois" localSheetId="98">'DVMP C1 22-42 Sat'!#REF!</definedName>
    <definedName name="Calendrier8mois" localSheetId="99">'DVMP C1 22-42 Sun'!#REF!</definedName>
    <definedName name="Calendrier8mois" localSheetId="96">'DVMP C1 22-42 Thu'!#REF!</definedName>
    <definedName name="Calendrier8mois" localSheetId="94">'DVMP C1 22-42 Tue'!#REF!</definedName>
    <definedName name="Calendrier8mois" localSheetId="55">'DVMP C1 22-42 Ven'!#REF!</definedName>
    <definedName name="Calendrier8mois" localSheetId="95">'DVMP C1 22-42 Wed'!#REF!</definedName>
    <definedName name="Calendrier8mois" localSheetId="78">'DVMP C10+ Dim'!#REF!</definedName>
    <definedName name="Calendrier8mois" localSheetId="111">'DVMP C10+ Fri'!#REF!</definedName>
    <definedName name="Calendrier8mois" localSheetId="75">'DVMP C10+ Jeu'!#REF!</definedName>
    <definedName name="Calendrier8mois" localSheetId="72">'DVMP C10+ Lun'!#REF!</definedName>
    <definedName name="Calendrier8mois" localSheetId="73">'DVMP C10+ Mar'!#REF!</definedName>
    <definedName name="Calendrier8mois" localSheetId="74">'DVMP C10+ Mer'!#REF!</definedName>
    <definedName name="Calendrier8mois" localSheetId="107">'DVMP C10+ Mon'!#REF!</definedName>
    <definedName name="Calendrier8mois" localSheetId="77">'DVMP C10+ Sam'!#REF!</definedName>
    <definedName name="Calendrier8mois" localSheetId="112">'DVMP C10+ Sat'!#REF!</definedName>
    <definedName name="Calendrier8mois" localSheetId="113">'DVMP C10+ Sun'!#REF!</definedName>
    <definedName name="Calendrier8mois" localSheetId="110">'DVMP C10+ Thu'!#REF!</definedName>
    <definedName name="Calendrier8mois" localSheetId="108">'DVMP C10+ Tue'!#REF!</definedName>
    <definedName name="Calendrier8mois" localSheetId="76">'DVMP C10+ Ven'!#REF!</definedName>
    <definedName name="Calendrier8mois" localSheetId="109">'DVMP C10+ Wed'!#REF!</definedName>
    <definedName name="Calendrier8mois" localSheetId="64">'DVMP C2 1-21 Dim'!#REF!</definedName>
    <definedName name="Calendrier8mois" localSheetId="90">'DVMP C2 1-21 Fri'!#REF!</definedName>
    <definedName name="Calendrier8mois" localSheetId="61">'DVMP C2 1-21 Jeu'!#REF!</definedName>
    <definedName name="Calendrier8mois" localSheetId="58">'DVMP C2 1-21 Lun'!#REF!</definedName>
    <definedName name="Calendrier8mois" localSheetId="59">'DVMP C2 1-21 Mar'!#REF!</definedName>
    <definedName name="Calendrier8mois" localSheetId="60">'DVMP C2 1-21 Mer'!#REF!</definedName>
    <definedName name="Calendrier8mois" localSheetId="86">'DVMP C2 1-21 Mon'!#REF!</definedName>
    <definedName name="Calendrier8mois" localSheetId="63">'DVMP C2 1-21 Sam'!#REF!</definedName>
    <definedName name="Calendrier8mois" localSheetId="91">'DVMP C2 1-21 Sat'!#REF!</definedName>
    <definedName name="Calendrier8mois" localSheetId="92">'DVMP C2 1-21 Sun'!#REF!</definedName>
    <definedName name="Calendrier8mois" localSheetId="89">'DVMP C2 1-21 Thu'!#REF!</definedName>
    <definedName name="Calendrier8mois" localSheetId="87">'DVMP C2 1-21 Tue'!#REF!</definedName>
    <definedName name="Calendrier8mois" localSheetId="62">'DVMP C2 1-21 Ven'!#REF!</definedName>
    <definedName name="Calendrier8mois" localSheetId="88">'DVMP C2 1-21 Wed'!#REF!</definedName>
    <definedName name="Calendrier8mois" localSheetId="71">'DVMP C2 22-42 Dim'!#REF!</definedName>
    <definedName name="Calendrier8mois" localSheetId="104">'DVMP C2 22-42 Fri'!#REF!</definedName>
    <definedName name="Calendrier8mois" localSheetId="68">'DVMP C2 22-42 Jeu'!#REF!</definedName>
    <definedName name="Calendrier8mois" localSheetId="65">'DVMP C2 22-42 Lun'!#REF!</definedName>
    <definedName name="Calendrier8mois" localSheetId="66">'DVMP C2 22-42 Mar'!#REF!</definedName>
    <definedName name="Calendrier8mois" localSheetId="67">'DVMP C2 22-42 Mer'!#REF!</definedName>
    <definedName name="Calendrier8mois" localSheetId="100">'DVMP C2 22-42 Mon'!#REF!</definedName>
    <definedName name="Calendrier8mois" localSheetId="70">'DVMP C2 22-42 Sam'!#REF!</definedName>
    <definedName name="Calendrier8mois" localSheetId="105">'DVMP C2 22-42 Sat'!#REF!</definedName>
    <definedName name="Calendrier8mois" localSheetId="106">'DVMP C2 22-42 Sun'!#REF!</definedName>
    <definedName name="Calendrier8mois" localSheetId="103">'DVMP C2 22-42 Thu'!#REF!</definedName>
    <definedName name="Calendrier8mois" localSheetId="101">'DVMP C2 22-42 Tue'!#REF!</definedName>
    <definedName name="Calendrier8mois" localSheetId="69">'DVMP C2 22-42 Ven'!#REF!</definedName>
    <definedName name="Calendrier8mois" localSheetId="102">'DVMP C2 22-42 Wed'!#REF!</definedName>
    <definedName name="Calendrier8mois">#REF!</definedName>
    <definedName name="Calendrier9ans" localSheetId="0">#REF!</definedName>
    <definedName name="Calendrier9ans" localSheetId="8">'DRD 1-2 Dim'!#REF!</definedName>
    <definedName name="Calendrier9ans" localSheetId="27">'DRD 1-2 Fri'!#REF!</definedName>
    <definedName name="Calendrier9ans" localSheetId="5">'DRD 1-2 Jeu'!#REF!</definedName>
    <definedName name="Calendrier9ans" localSheetId="2">'DRD 1-2 Lun'!#REF!</definedName>
    <definedName name="Calendrier9ans" localSheetId="3">'DRD 1-2 Mar'!#REF!</definedName>
    <definedName name="Calendrier9ans" localSheetId="4">'DRD 1-2 Mer'!#REF!</definedName>
    <definedName name="Calendrier9ans" localSheetId="23">'DRD 1-2 Mon'!#REF!</definedName>
    <definedName name="Calendrier9ans" localSheetId="7">'DRD 1-2 Sam'!#REF!</definedName>
    <definedName name="Calendrier9ans" localSheetId="28">'DRD 1-2 Sat'!#REF!</definedName>
    <definedName name="Calendrier9ans" localSheetId="29">'DRD 1-2 Sun'!#REF!</definedName>
    <definedName name="Calendrier9ans" localSheetId="26">'DRD 1-2 Thu'!#REF!</definedName>
    <definedName name="Calendrier9ans" localSheetId="24">'DRD 1-2 Tue'!#REF!</definedName>
    <definedName name="Calendrier9ans" localSheetId="6">'DRD 1-2 Ven'!#REF!</definedName>
    <definedName name="Calendrier9ans" localSheetId="25">'DRD 1-2 Wed'!#REF!</definedName>
    <definedName name="Calendrier9ans" localSheetId="15">'DRD 3-6 Dim'!#REF!</definedName>
    <definedName name="Calendrier9ans" localSheetId="34">'DRD 3-6 Fri'!#REF!</definedName>
    <definedName name="Calendrier9ans" localSheetId="12">'DRD 3-6 Jeu'!#REF!</definedName>
    <definedName name="Calendrier9ans" localSheetId="9">'DRD 3-6 Lun'!#REF!</definedName>
    <definedName name="Calendrier9ans" localSheetId="10">'DRD 3-6 Mar'!#REF!</definedName>
    <definedName name="Calendrier9ans" localSheetId="11">'DRD 3-6 Mer'!#REF!</definedName>
    <definedName name="Calendrier9ans" localSheetId="30">'DRD 3-6 Mon'!#REF!</definedName>
    <definedName name="Calendrier9ans" localSheetId="14">'DRD 3-6 Sam'!#REF!</definedName>
    <definedName name="Calendrier9ans" localSheetId="35">'DRD 3-6 Sat'!#REF!</definedName>
    <definedName name="Calendrier9ans" localSheetId="36">'DRD 3-6 Sun'!#REF!</definedName>
    <definedName name="Calendrier9ans" localSheetId="33">'DRD 3-6 Thu'!#REF!</definedName>
    <definedName name="Calendrier9ans" localSheetId="31">'DRD 3-6 Tue'!#REF!</definedName>
    <definedName name="Calendrier9ans" localSheetId="13">'DRD 3-6 Ven'!#REF!</definedName>
    <definedName name="Calendrier9ans" localSheetId="32">'DRD 3-6 Wed'!#REF!</definedName>
    <definedName name="Calendrier9ans" localSheetId="22">'DRD 7+ Dim'!#REF!</definedName>
    <definedName name="Calendrier9ans" localSheetId="41">'DRD 7+ Fri'!#REF!</definedName>
    <definedName name="Calendrier9ans" localSheetId="19">'DRD 7+ Jeu'!#REF!</definedName>
    <definedName name="Calendrier9ans" localSheetId="16">'DRD 7+ Lun'!#REF!</definedName>
    <definedName name="Calendrier9ans" localSheetId="17">'DRD 7+ Mar'!#REF!</definedName>
    <definedName name="Calendrier9ans" localSheetId="18">'DRD 7+ Mer'!#REF!</definedName>
    <definedName name="Calendrier9ans" localSheetId="37">'DRD 7+ Mon'!#REF!</definedName>
    <definedName name="Calendrier9ans" localSheetId="21">'DRD 7+ Sam'!#REF!</definedName>
    <definedName name="Calendrier9ans" localSheetId="42">'DRD 7+ Sat'!#REF!</definedName>
    <definedName name="Calendrier9ans" localSheetId="43">'DRD 7+ Sun'!#REF!</definedName>
    <definedName name="Calendrier9ans" localSheetId="40">'DRD 7+ Thu'!#REF!</definedName>
    <definedName name="Calendrier9ans" localSheetId="38">'DRD 7+ Tue'!#REF!</definedName>
    <definedName name="Calendrier9ans" localSheetId="20">'DRD 7+ Ven'!#REF!</definedName>
    <definedName name="Calendrier9ans" localSheetId="39">'DRD 7+ Wed'!#REF!</definedName>
    <definedName name="Calendrier9ans" localSheetId="120">'DVD C1-2 Dim'!#REF!</definedName>
    <definedName name="Calendrier9ans" localSheetId="160">'DVD C1-2 Fri'!#REF!</definedName>
    <definedName name="Calendrier9ans" localSheetId="117">'DVD C1-2 Jeu'!#REF!</definedName>
    <definedName name="Calendrier9ans" localSheetId="114">'DVD C1-2 Lun'!#REF!</definedName>
    <definedName name="Calendrier9ans" localSheetId="115">'DVD C1-2 Mar'!#REF!</definedName>
    <definedName name="Calendrier9ans" localSheetId="116">'DVD C1-2 Mer'!#REF!</definedName>
    <definedName name="Calendrier9ans" localSheetId="156">'DVD C1-2 Mon'!#REF!</definedName>
    <definedName name="Calendrier9ans" localSheetId="119">'DVD C1-2 Sam'!#REF!</definedName>
    <definedName name="Calendrier9ans" localSheetId="161">'DVD C1-2 Sat'!#REF!</definedName>
    <definedName name="Calendrier9ans" localSheetId="162">'DVD C1-2 Sun'!#REF!</definedName>
    <definedName name="Calendrier9ans" localSheetId="159">'DVD C1-2 Thu'!#REF!</definedName>
    <definedName name="Calendrier9ans" localSheetId="157">'DVD C1-2 Tue'!#REF!</definedName>
    <definedName name="Calendrier9ans" localSheetId="118">'DVD C1-2 Ven'!#REF!</definedName>
    <definedName name="Calendrier9ans" localSheetId="158">'DVD C1-2 Wed'!#REF!</definedName>
    <definedName name="Calendrier9ans" localSheetId="141">'DVD C1-3 Dim'!#REF!</definedName>
    <definedName name="Calendrier9ans" localSheetId="181">'DVD C1-3 Fri'!#REF!</definedName>
    <definedName name="Calendrier9ans" localSheetId="138">'DVD C1-3 Jeu'!#REF!</definedName>
    <definedName name="Calendrier9ans" localSheetId="135">'DVD C1-3 Lun'!#REF!</definedName>
    <definedName name="Calendrier9ans" localSheetId="136">'DVD C1-3 Mar'!#REF!</definedName>
    <definedName name="Calendrier9ans" localSheetId="137">'DVD C1-3 Mer'!#REF!</definedName>
    <definedName name="Calendrier9ans" localSheetId="177">'DVD C1-3 Mon'!#REF!</definedName>
    <definedName name="Calendrier9ans" localSheetId="140">'DVD C1-3 Sam'!#REF!</definedName>
    <definedName name="Calendrier9ans" localSheetId="182">'DVD C1-3 Sat'!#REF!</definedName>
    <definedName name="Calendrier9ans" localSheetId="183">'DVD C1-3 Sun'!#REF!</definedName>
    <definedName name="Calendrier9ans" localSheetId="180">'DVD C1-3 Thu'!#REF!</definedName>
    <definedName name="Calendrier9ans" localSheetId="178">'DVD C1-3 Tue'!#REF!</definedName>
    <definedName name="Calendrier9ans" localSheetId="139">'DVD C1-3 Ven'!#REF!</definedName>
    <definedName name="Calendrier9ans" localSheetId="179">'DVD C1-3 Wed'!#REF!</definedName>
    <definedName name="Calendrier9ans" localSheetId="127">'DVD C3-6 Dim'!#REF!</definedName>
    <definedName name="Calendrier9ans" localSheetId="167">'DVD C3-6 Fri'!#REF!</definedName>
    <definedName name="Calendrier9ans" localSheetId="124">'DVD C3-6 Jeu'!#REF!</definedName>
    <definedName name="Calendrier9ans" localSheetId="121">'DVD C3-6 Lun'!#REF!</definedName>
    <definedName name="Calendrier9ans" localSheetId="122">'DVD C3-6 Mar'!#REF!</definedName>
    <definedName name="Calendrier9ans" localSheetId="123">'DVD C3-6 Mer'!#REF!</definedName>
    <definedName name="Calendrier9ans" localSheetId="163">'DVD C3-6 Mon'!#REF!</definedName>
    <definedName name="Calendrier9ans" localSheetId="126">'DVD C3-6 Sam'!#REF!</definedName>
    <definedName name="Calendrier9ans" localSheetId="168">'DVD C3-6 Sat'!#REF!</definedName>
    <definedName name="Calendrier9ans" localSheetId="169">'DVD C3-6 Sun'!#REF!</definedName>
    <definedName name="Calendrier9ans" localSheetId="166">'DVD C3-6 Thu'!#REF!</definedName>
    <definedName name="Calendrier9ans" localSheetId="164">'DVD C3-6 Tue'!#REF!</definedName>
    <definedName name="Calendrier9ans" localSheetId="125">'DVD C3-6 Ven'!#REF!</definedName>
    <definedName name="Calendrier9ans" localSheetId="165">'DVD C3-6 Wed'!#REF!</definedName>
    <definedName name="Calendrier9ans" localSheetId="148">'DVD C4-8 Dim'!#REF!</definedName>
    <definedName name="Calendrier9ans" localSheetId="188">'DVD C4-8 Fri'!#REF!</definedName>
    <definedName name="Calendrier9ans" localSheetId="145">'DVD C4-8 Jeu'!#REF!</definedName>
    <definedName name="Calendrier9ans" localSheetId="142">'DVD C4-8 Lun'!#REF!</definedName>
    <definedName name="Calendrier9ans" localSheetId="143">'DVD C4-8 Mar'!#REF!</definedName>
    <definedName name="Calendrier9ans" localSheetId="144">'DVD C4-8 Mer'!#REF!</definedName>
    <definedName name="Calendrier9ans" localSheetId="184">'DVD C4-8 Mon'!#REF!</definedName>
    <definedName name="Calendrier9ans" localSheetId="147">'DVD C4-8 Sam'!#REF!</definedName>
    <definedName name="Calendrier9ans" localSheetId="189">'DVD C4-8 Sat'!#REF!</definedName>
    <definedName name="Calendrier9ans" localSheetId="190">'DVD C4-8 Sun'!#REF!</definedName>
    <definedName name="Calendrier9ans" localSheetId="187">'DVD C4-8 Thu'!#REF!</definedName>
    <definedName name="Calendrier9ans" localSheetId="185">'DVD C4-8 Tue'!#REF!</definedName>
    <definedName name="Calendrier9ans" localSheetId="146">'DVD C4-8 Ven'!#REF!</definedName>
    <definedName name="Calendrier9ans" localSheetId="186">'DVD C4-8 Wed'!#REF!</definedName>
    <definedName name="Calendrier9ans" localSheetId="134">'DVD C7+ Dim'!#REF!</definedName>
    <definedName name="Calendrier9ans" localSheetId="174">'DVD C7+ Fri'!#REF!</definedName>
    <definedName name="Calendrier9ans" localSheetId="131">'DVD C7+ Jeu'!#REF!</definedName>
    <definedName name="Calendrier9ans" localSheetId="128">'DVD C7+ Lun'!#REF!</definedName>
    <definedName name="Calendrier9ans" localSheetId="129">'DVD C7+ Mar'!#REF!</definedName>
    <definedName name="Calendrier9ans" localSheetId="130">'DVD C7+ Mer'!#REF!</definedName>
    <definedName name="Calendrier9ans" localSheetId="170">'DVD C7+ Mon'!#REF!</definedName>
    <definedName name="Calendrier9ans" localSheetId="133">'DVD C7+ Sam'!#REF!</definedName>
    <definedName name="Calendrier9ans" localSheetId="175">'DVD C7+ Sat'!#REF!</definedName>
    <definedName name="Calendrier9ans" localSheetId="176">'DVD C7+ Sun'!#REF!</definedName>
    <definedName name="Calendrier9ans" localSheetId="173">'DVD C7+ Thu'!#REF!</definedName>
    <definedName name="Calendrier9ans" localSheetId="171">'DVD C7+ Tue'!#REF!</definedName>
    <definedName name="Calendrier9ans" localSheetId="132">'DVD C7+ Ven'!#REF!</definedName>
    <definedName name="Calendrier9ans" localSheetId="172">'DVD C7+ Wed'!#REF!</definedName>
    <definedName name="Calendrier9ans" localSheetId="155">'DVD C9+ Dim'!#REF!</definedName>
    <definedName name="Calendrier9ans" localSheetId="195">'DVD C9+ Fri'!#REF!</definedName>
    <definedName name="Calendrier9ans" localSheetId="152">'DVD C9+ Jeu'!#REF!</definedName>
    <definedName name="Calendrier9ans" localSheetId="149">'DVD C9+ Lun'!#REF!</definedName>
    <definedName name="Calendrier9ans" localSheetId="150">'DVD C9+ Mar'!#REF!</definedName>
    <definedName name="Calendrier9ans" localSheetId="151">'DVD C9+ Mer'!#REF!</definedName>
    <definedName name="Calendrier9ans" localSheetId="191">'DVD C9+ Mon'!#REF!</definedName>
    <definedName name="Calendrier9ans" localSheetId="154">'DVD C9+ Sam'!#REF!</definedName>
    <definedName name="Calendrier9ans" localSheetId="196">'DVD C9+ Sat'!#REF!</definedName>
    <definedName name="Calendrier9ans" localSheetId="197">'DVD C9+ Sun'!#REF!</definedName>
    <definedName name="Calendrier9ans" localSheetId="194">'DVD C9+ Thu'!#REF!</definedName>
    <definedName name="Calendrier9ans" localSheetId="192">'DVD C9+ Tue'!#REF!</definedName>
    <definedName name="Calendrier9ans" localSheetId="153">'DVD C9+ Ven'!#REF!</definedName>
    <definedName name="Calendrier9ans" localSheetId="193">'DVD C9+ Wed'!#REF!</definedName>
    <definedName name="Calendrier9ans" localSheetId="50">'DVMP C1 1-21 Dim'!#REF!</definedName>
    <definedName name="Calendrier9ans" localSheetId="83">'DVMP C1 1-21 Fri'!#REF!</definedName>
    <definedName name="Calendrier9ans" localSheetId="47">'DVMP C1 1-21 Jeu'!#REF!</definedName>
    <definedName name="Calendrier9ans" localSheetId="44">'DVMP C1 1-21 Lun'!#REF!</definedName>
    <definedName name="Calendrier9ans" localSheetId="45">'DVMP C1 1-21 Mar'!#REF!</definedName>
    <definedName name="Calendrier9ans" localSheetId="46">'DVMP C1 1-21 Mer'!#REF!</definedName>
    <definedName name="Calendrier9ans" localSheetId="79">'DVMP C1 1-21 Mon'!#REF!</definedName>
    <definedName name="Calendrier9ans" localSheetId="49">'DVMP C1 1-21 Sam'!#REF!</definedName>
    <definedName name="Calendrier9ans" localSheetId="84">'DVMP C1 1-21 Sat'!#REF!</definedName>
    <definedName name="Calendrier9ans" localSheetId="85">'DVMP C1 1-21 Sun'!#REF!</definedName>
    <definedName name="Calendrier9ans" localSheetId="82">'DVMP C1 1-21 Thu'!#REF!</definedName>
    <definedName name="Calendrier9ans" localSheetId="80">'DVMP C1 1-21 Tue'!#REF!</definedName>
    <definedName name="Calendrier9ans" localSheetId="48">'DVMP C1 1-21 Ven'!#REF!</definedName>
    <definedName name="Calendrier9ans" localSheetId="81">'DVMP C1 1-21 Wed'!#REF!</definedName>
    <definedName name="Calendrier9ans" localSheetId="57">'DVMP C1 22-42 Dim'!#REF!</definedName>
    <definedName name="Calendrier9ans" localSheetId="97">'DVMP C1 22-42 Fri'!#REF!</definedName>
    <definedName name="Calendrier9ans" localSheetId="54">'DVMP C1 22-42 Jeu'!#REF!</definedName>
    <definedName name="Calendrier9ans" localSheetId="51">'DVMP C1 22-42 Lun'!#REF!</definedName>
    <definedName name="Calendrier9ans" localSheetId="52">'DVMP C1 22-42 Mar'!#REF!</definedName>
    <definedName name="Calendrier9ans" localSheetId="53">'DVMP C1 22-42 Mer'!#REF!</definedName>
    <definedName name="Calendrier9ans" localSheetId="93">'DVMP C1 22-42 Mon'!#REF!</definedName>
    <definedName name="Calendrier9ans" localSheetId="56">'DVMP C1 22-42 Sam'!#REF!</definedName>
    <definedName name="Calendrier9ans" localSheetId="98">'DVMP C1 22-42 Sat'!#REF!</definedName>
    <definedName name="Calendrier9ans" localSheetId="99">'DVMP C1 22-42 Sun'!#REF!</definedName>
    <definedName name="Calendrier9ans" localSheetId="96">'DVMP C1 22-42 Thu'!#REF!</definedName>
    <definedName name="Calendrier9ans" localSheetId="94">'DVMP C1 22-42 Tue'!#REF!</definedName>
    <definedName name="Calendrier9ans" localSheetId="55">'DVMP C1 22-42 Ven'!#REF!</definedName>
    <definedName name="Calendrier9ans" localSheetId="95">'DVMP C1 22-42 Wed'!#REF!</definedName>
    <definedName name="Calendrier9ans" localSheetId="78">'DVMP C10+ Dim'!#REF!</definedName>
    <definedName name="Calendrier9ans" localSheetId="111">'DVMP C10+ Fri'!#REF!</definedName>
    <definedName name="Calendrier9ans" localSheetId="75">'DVMP C10+ Jeu'!#REF!</definedName>
    <definedName name="Calendrier9ans" localSheetId="72">'DVMP C10+ Lun'!#REF!</definedName>
    <definedName name="Calendrier9ans" localSheetId="73">'DVMP C10+ Mar'!#REF!</definedName>
    <definedName name="Calendrier9ans" localSheetId="74">'DVMP C10+ Mer'!#REF!</definedName>
    <definedName name="Calendrier9ans" localSheetId="107">'DVMP C10+ Mon'!#REF!</definedName>
    <definedName name="Calendrier9ans" localSheetId="77">'DVMP C10+ Sam'!#REF!</definedName>
    <definedName name="Calendrier9ans" localSheetId="112">'DVMP C10+ Sat'!#REF!</definedName>
    <definedName name="Calendrier9ans" localSheetId="113">'DVMP C10+ Sun'!#REF!</definedName>
    <definedName name="Calendrier9ans" localSheetId="110">'DVMP C10+ Thu'!#REF!</definedName>
    <definedName name="Calendrier9ans" localSheetId="108">'DVMP C10+ Tue'!#REF!</definedName>
    <definedName name="Calendrier9ans" localSheetId="76">'DVMP C10+ Ven'!#REF!</definedName>
    <definedName name="Calendrier9ans" localSheetId="109">'DVMP C10+ Wed'!#REF!</definedName>
    <definedName name="Calendrier9ans" localSheetId="64">'DVMP C2 1-21 Dim'!#REF!</definedName>
    <definedName name="Calendrier9ans" localSheetId="90">'DVMP C2 1-21 Fri'!#REF!</definedName>
    <definedName name="Calendrier9ans" localSheetId="61">'DVMP C2 1-21 Jeu'!#REF!</definedName>
    <definedName name="Calendrier9ans" localSheetId="58">'DVMP C2 1-21 Lun'!#REF!</definedName>
    <definedName name="Calendrier9ans" localSheetId="59">'DVMP C2 1-21 Mar'!#REF!</definedName>
    <definedName name="Calendrier9ans" localSheetId="60">'DVMP C2 1-21 Mer'!#REF!</definedName>
    <definedName name="Calendrier9ans" localSheetId="86">'DVMP C2 1-21 Mon'!#REF!</definedName>
    <definedName name="Calendrier9ans" localSheetId="63">'DVMP C2 1-21 Sam'!#REF!</definedName>
    <definedName name="Calendrier9ans" localSheetId="91">'DVMP C2 1-21 Sat'!#REF!</definedName>
    <definedName name="Calendrier9ans" localSheetId="92">'DVMP C2 1-21 Sun'!#REF!</definedName>
    <definedName name="Calendrier9ans" localSheetId="89">'DVMP C2 1-21 Thu'!#REF!</definedName>
    <definedName name="Calendrier9ans" localSheetId="87">'DVMP C2 1-21 Tue'!#REF!</definedName>
    <definedName name="Calendrier9ans" localSheetId="62">'DVMP C2 1-21 Ven'!#REF!</definedName>
    <definedName name="Calendrier9ans" localSheetId="88">'DVMP C2 1-21 Wed'!#REF!</definedName>
    <definedName name="Calendrier9ans" localSheetId="71">'DVMP C2 22-42 Dim'!#REF!</definedName>
    <definedName name="Calendrier9ans" localSheetId="104">'DVMP C2 22-42 Fri'!#REF!</definedName>
    <definedName name="Calendrier9ans" localSheetId="68">'DVMP C2 22-42 Jeu'!#REF!</definedName>
    <definedName name="Calendrier9ans" localSheetId="65">'DVMP C2 22-42 Lun'!#REF!</definedName>
    <definedName name="Calendrier9ans" localSheetId="66">'DVMP C2 22-42 Mar'!#REF!</definedName>
    <definedName name="Calendrier9ans" localSheetId="67">'DVMP C2 22-42 Mer'!#REF!</definedName>
    <definedName name="Calendrier9ans" localSheetId="100">'DVMP C2 22-42 Mon'!#REF!</definedName>
    <definedName name="Calendrier9ans" localSheetId="70">'DVMP C2 22-42 Sam'!#REF!</definedName>
    <definedName name="Calendrier9ans" localSheetId="105">'DVMP C2 22-42 Sat'!#REF!</definedName>
    <definedName name="Calendrier9ans" localSheetId="106">'DVMP C2 22-42 Sun'!#REF!</definedName>
    <definedName name="Calendrier9ans" localSheetId="103">'DVMP C2 22-42 Thu'!#REF!</definedName>
    <definedName name="Calendrier9ans" localSheetId="101">'DVMP C2 22-42 Tue'!#REF!</definedName>
    <definedName name="Calendrier9ans" localSheetId="69">'DVMP C2 22-42 Ven'!#REF!</definedName>
    <definedName name="Calendrier9ans" localSheetId="102">'DVMP C2 22-42 Wed'!#REF!</definedName>
    <definedName name="Calendrier9ans">#REF!</definedName>
    <definedName name="Calendrier9mois" localSheetId="0">#REF!</definedName>
    <definedName name="Calendrier9mois" localSheetId="8">'DRD 1-2 Dim'!#REF!</definedName>
    <definedName name="Calendrier9mois" localSheetId="27">'DRD 1-2 Fri'!#REF!</definedName>
    <definedName name="Calendrier9mois" localSheetId="5">'DRD 1-2 Jeu'!#REF!</definedName>
    <definedName name="Calendrier9mois" localSheetId="2">'DRD 1-2 Lun'!#REF!</definedName>
    <definedName name="Calendrier9mois" localSheetId="3">'DRD 1-2 Mar'!#REF!</definedName>
    <definedName name="Calendrier9mois" localSheetId="4">'DRD 1-2 Mer'!#REF!</definedName>
    <definedName name="Calendrier9mois" localSheetId="23">'DRD 1-2 Mon'!#REF!</definedName>
    <definedName name="Calendrier9mois" localSheetId="7">'DRD 1-2 Sam'!#REF!</definedName>
    <definedName name="Calendrier9mois" localSheetId="28">'DRD 1-2 Sat'!#REF!</definedName>
    <definedName name="Calendrier9mois" localSheetId="29">'DRD 1-2 Sun'!#REF!</definedName>
    <definedName name="Calendrier9mois" localSheetId="26">'DRD 1-2 Thu'!#REF!</definedName>
    <definedName name="Calendrier9mois" localSheetId="24">'DRD 1-2 Tue'!#REF!</definedName>
    <definedName name="Calendrier9mois" localSheetId="6">'DRD 1-2 Ven'!#REF!</definedName>
    <definedName name="Calendrier9mois" localSheetId="25">'DRD 1-2 Wed'!#REF!</definedName>
    <definedName name="Calendrier9mois" localSheetId="15">'DRD 3-6 Dim'!#REF!</definedName>
    <definedName name="Calendrier9mois" localSheetId="34">'DRD 3-6 Fri'!#REF!</definedName>
    <definedName name="Calendrier9mois" localSheetId="12">'DRD 3-6 Jeu'!#REF!</definedName>
    <definedName name="Calendrier9mois" localSheetId="9">'DRD 3-6 Lun'!#REF!</definedName>
    <definedName name="Calendrier9mois" localSheetId="10">'DRD 3-6 Mar'!#REF!</definedName>
    <definedName name="Calendrier9mois" localSheetId="11">'DRD 3-6 Mer'!#REF!</definedName>
    <definedName name="Calendrier9mois" localSheetId="30">'DRD 3-6 Mon'!#REF!</definedName>
    <definedName name="Calendrier9mois" localSheetId="14">'DRD 3-6 Sam'!#REF!</definedName>
    <definedName name="Calendrier9mois" localSheetId="35">'DRD 3-6 Sat'!#REF!</definedName>
    <definedName name="Calendrier9mois" localSheetId="36">'DRD 3-6 Sun'!#REF!</definedName>
    <definedName name="Calendrier9mois" localSheetId="33">'DRD 3-6 Thu'!#REF!</definedName>
    <definedName name="Calendrier9mois" localSheetId="31">'DRD 3-6 Tue'!#REF!</definedName>
    <definedName name="Calendrier9mois" localSheetId="13">'DRD 3-6 Ven'!#REF!</definedName>
    <definedName name="Calendrier9mois" localSheetId="32">'DRD 3-6 Wed'!#REF!</definedName>
    <definedName name="Calendrier9mois" localSheetId="22">'DRD 7+ Dim'!#REF!</definedName>
    <definedName name="Calendrier9mois" localSheetId="41">'DRD 7+ Fri'!#REF!</definedName>
    <definedName name="Calendrier9mois" localSheetId="19">'DRD 7+ Jeu'!#REF!</definedName>
    <definedName name="Calendrier9mois" localSheetId="16">'DRD 7+ Lun'!#REF!</definedName>
    <definedName name="Calendrier9mois" localSheetId="17">'DRD 7+ Mar'!#REF!</definedName>
    <definedName name="Calendrier9mois" localSheetId="18">'DRD 7+ Mer'!#REF!</definedName>
    <definedName name="Calendrier9mois" localSheetId="37">'DRD 7+ Mon'!#REF!</definedName>
    <definedName name="Calendrier9mois" localSheetId="21">'DRD 7+ Sam'!#REF!</definedName>
    <definedName name="Calendrier9mois" localSheetId="42">'DRD 7+ Sat'!#REF!</definedName>
    <definedName name="Calendrier9mois" localSheetId="43">'DRD 7+ Sun'!#REF!</definedName>
    <definedName name="Calendrier9mois" localSheetId="40">'DRD 7+ Thu'!#REF!</definedName>
    <definedName name="Calendrier9mois" localSheetId="38">'DRD 7+ Tue'!#REF!</definedName>
    <definedName name="Calendrier9mois" localSheetId="20">'DRD 7+ Ven'!#REF!</definedName>
    <definedName name="Calendrier9mois" localSheetId="39">'DRD 7+ Wed'!#REF!</definedName>
    <definedName name="Calendrier9mois" localSheetId="120">'DVD C1-2 Dim'!#REF!</definedName>
    <definedName name="Calendrier9mois" localSheetId="160">'DVD C1-2 Fri'!#REF!</definedName>
    <definedName name="Calendrier9mois" localSheetId="117">'DVD C1-2 Jeu'!#REF!</definedName>
    <definedName name="Calendrier9mois" localSheetId="114">'DVD C1-2 Lun'!#REF!</definedName>
    <definedName name="Calendrier9mois" localSheetId="115">'DVD C1-2 Mar'!#REF!</definedName>
    <definedName name="Calendrier9mois" localSheetId="116">'DVD C1-2 Mer'!#REF!</definedName>
    <definedName name="Calendrier9mois" localSheetId="156">'DVD C1-2 Mon'!#REF!</definedName>
    <definedName name="Calendrier9mois" localSheetId="119">'DVD C1-2 Sam'!#REF!</definedName>
    <definedName name="Calendrier9mois" localSheetId="161">'DVD C1-2 Sat'!#REF!</definedName>
    <definedName name="Calendrier9mois" localSheetId="162">'DVD C1-2 Sun'!#REF!</definedName>
    <definedName name="Calendrier9mois" localSheetId="159">'DVD C1-2 Thu'!#REF!</definedName>
    <definedName name="Calendrier9mois" localSheetId="157">'DVD C1-2 Tue'!#REF!</definedName>
    <definedName name="Calendrier9mois" localSheetId="118">'DVD C1-2 Ven'!#REF!</definedName>
    <definedName name="Calendrier9mois" localSheetId="158">'DVD C1-2 Wed'!#REF!</definedName>
    <definedName name="Calendrier9mois" localSheetId="141">'DVD C1-3 Dim'!#REF!</definedName>
    <definedName name="Calendrier9mois" localSheetId="181">'DVD C1-3 Fri'!#REF!</definedName>
    <definedName name="Calendrier9mois" localSheetId="138">'DVD C1-3 Jeu'!#REF!</definedName>
    <definedName name="Calendrier9mois" localSheetId="135">'DVD C1-3 Lun'!#REF!</definedName>
    <definedName name="Calendrier9mois" localSheetId="136">'DVD C1-3 Mar'!#REF!</definedName>
    <definedName name="Calendrier9mois" localSheetId="137">'DVD C1-3 Mer'!#REF!</definedName>
    <definedName name="Calendrier9mois" localSheetId="177">'DVD C1-3 Mon'!#REF!</definedName>
    <definedName name="Calendrier9mois" localSheetId="140">'DVD C1-3 Sam'!#REF!</definedName>
    <definedName name="Calendrier9mois" localSheetId="182">'DVD C1-3 Sat'!#REF!</definedName>
    <definedName name="Calendrier9mois" localSheetId="183">'DVD C1-3 Sun'!#REF!</definedName>
    <definedName name="Calendrier9mois" localSheetId="180">'DVD C1-3 Thu'!#REF!</definedName>
    <definedName name="Calendrier9mois" localSheetId="178">'DVD C1-3 Tue'!#REF!</definedName>
    <definedName name="Calendrier9mois" localSheetId="139">'DVD C1-3 Ven'!#REF!</definedName>
    <definedName name="Calendrier9mois" localSheetId="179">'DVD C1-3 Wed'!#REF!</definedName>
    <definedName name="Calendrier9mois" localSheetId="127">'DVD C3-6 Dim'!#REF!</definedName>
    <definedName name="Calendrier9mois" localSheetId="167">'DVD C3-6 Fri'!#REF!</definedName>
    <definedName name="Calendrier9mois" localSheetId="124">'DVD C3-6 Jeu'!#REF!</definedName>
    <definedName name="Calendrier9mois" localSheetId="121">'DVD C3-6 Lun'!#REF!</definedName>
    <definedName name="Calendrier9mois" localSheetId="122">'DVD C3-6 Mar'!#REF!</definedName>
    <definedName name="Calendrier9mois" localSheetId="123">'DVD C3-6 Mer'!#REF!</definedName>
    <definedName name="Calendrier9mois" localSheetId="163">'DVD C3-6 Mon'!#REF!</definedName>
    <definedName name="Calendrier9mois" localSheetId="126">'DVD C3-6 Sam'!#REF!</definedName>
    <definedName name="Calendrier9mois" localSheetId="168">'DVD C3-6 Sat'!#REF!</definedName>
    <definedName name="Calendrier9mois" localSheetId="169">'DVD C3-6 Sun'!#REF!</definedName>
    <definedName name="Calendrier9mois" localSheetId="166">'DVD C3-6 Thu'!#REF!</definedName>
    <definedName name="Calendrier9mois" localSheetId="164">'DVD C3-6 Tue'!#REF!</definedName>
    <definedName name="Calendrier9mois" localSheetId="125">'DVD C3-6 Ven'!#REF!</definedName>
    <definedName name="Calendrier9mois" localSheetId="165">'DVD C3-6 Wed'!#REF!</definedName>
    <definedName name="Calendrier9mois" localSheetId="148">'DVD C4-8 Dim'!#REF!</definedName>
    <definedName name="Calendrier9mois" localSheetId="188">'DVD C4-8 Fri'!#REF!</definedName>
    <definedName name="Calendrier9mois" localSheetId="145">'DVD C4-8 Jeu'!#REF!</definedName>
    <definedName name="Calendrier9mois" localSheetId="142">'DVD C4-8 Lun'!#REF!</definedName>
    <definedName name="Calendrier9mois" localSheetId="143">'DVD C4-8 Mar'!#REF!</definedName>
    <definedName name="Calendrier9mois" localSheetId="144">'DVD C4-8 Mer'!#REF!</definedName>
    <definedName name="Calendrier9mois" localSheetId="184">'DVD C4-8 Mon'!#REF!</definedName>
    <definedName name="Calendrier9mois" localSheetId="147">'DVD C4-8 Sam'!#REF!</definedName>
    <definedName name="Calendrier9mois" localSheetId="189">'DVD C4-8 Sat'!#REF!</definedName>
    <definedName name="Calendrier9mois" localSheetId="190">'DVD C4-8 Sun'!#REF!</definedName>
    <definedName name="Calendrier9mois" localSheetId="187">'DVD C4-8 Thu'!#REF!</definedName>
    <definedName name="Calendrier9mois" localSheetId="185">'DVD C4-8 Tue'!#REF!</definedName>
    <definedName name="Calendrier9mois" localSheetId="146">'DVD C4-8 Ven'!#REF!</definedName>
    <definedName name="Calendrier9mois" localSheetId="186">'DVD C4-8 Wed'!#REF!</definedName>
    <definedName name="Calendrier9mois" localSheetId="134">'DVD C7+ Dim'!#REF!</definedName>
    <definedName name="Calendrier9mois" localSheetId="174">'DVD C7+ Fri'!#REF!</definedName>
    <definedName name="Calendrier9mois" localSheetId="131">'DVD C7+ Jeu'!#REF!</definedName>
    <definedName name="Calendrier9mois" localSheetId="128">'DVD C7+ Lun'!#REF!</definedName>
    <definedName name="Calendrier9mois" localSheetId="129">'DVD C7+ Mar'!#REF!</definedName>
    <definedName name="Calendrier9mois" localSheetId="130">'DVD C7+ Mer'!#REF!</definedName>
    <definedName name="Calendrier9mois" localSheetId="170">'DVD C7+ Mon'!#REF!</definedName>
    <definedName name="Calendrier9mois" localSheetId="133">'DVD C7+ Sam'!#REF!</definedName>
    <definedName name="Calendrier9mois" localSheetId="175">'DVD C7+ Sat'!#REF!</definedName>
    <definedName name="Calendrier9mois" localSheetId="176">'DVD C7+ Sun'!#REF!</definedName>
    <definedName name="Calendrier9mois" localSheetId="173">'DVD C7+ Thu'!#REF!</definedName>
    <definedName name="Calendrier9mois" localSheetId="171">'DVD C7+ Tue'!#REF!</definedName>
    <definedName name="Calendrier9mois" localSheetId="132">'DVD C7+ Ven'!#REF!</definedName>
    <definedName name="Calendrier9mois" localSheetId="172">'DVD C7+ Wed'!#REF!</definedName>
    <definedName name="Calendrier9mois" localSheetId="155">'DVD C9+ Dim'!#REF!</definedName>
    <definedName name="Calendrier9mois" localSheetId="195">'DVD C9+ Fri'!#REF!</definedName>
    <definedName name="Calendrier9mois" localSheetId="152">'DVD C9+ Jeu'!#REF!</definedName>
    <definedName name="Calendrier9mois" localSheetId="149">'DVD C9+ Lun'!#REF!</definedName>
    <definedName name="Calendrier9mois" localSheetId="150">'DVD C9+ Mar'!#REF!</definedName>
    <definedName name="Calendrier9mois" localSheetId="151">'DVD C9+ Mer'!#REF!</definedName>
    <definedName name="Calendrier9mois" localSheetId="191">'DVD C9+ Mon'!#REF!</definedName>
    <definedName name="Calendrier9mois" localSheetId="154">'DVD C9+ Sam'!#REF!</definedName>
    <definedName name="Calendrier9mois" localSheetId="196">'DVD C9+ Sat'!#REF!</definedName>
    <definedName name="Calendrier9mois" localSheetId="197">'DVD C9+ Sun'!#REF!</definedName>
    <definedName name="Calendrier9mois" localSheetId="194">'DVD C9+ Thu'!#REF!</definedName>
    <definedName name="Calendrier9mois" localSheetId="192">'DVD C9+ Tue'!#REF!</definedName>
    <definedName name="Calendrier9mois" localSheetId="153">'DVD C9+ Ven'!#REF!</definedName>
    <definedName name="Calendrier9mois" localSheetId="193">'DVD C9+ Wed'!#REF!</definedName>
    <definedName name="Calendrier9mois" localSheetId="50">'DVMP C1 1-21 Dim'!#REF!</definedName>
    <definedName name="Calendrier9mois" localSheetId="83">'DVMP C1 1-21 Fri'!#REF!</definedName>
    <definedName name="Calendrier9mois" localSheetId="47">'DVMP C1 1-21 Jeu'!#REF!</definedName>
    <definedName name="Calendrier9mois" localSheetId="44">'DVMP C1 1-21 Lun'!#REF!</definedName>
    <definedName name="Calendrier9mois" localSheetId="45">'DVMP C1 1-21 Mar'!#REF!</definedName>
    <definedName name="Calendrier9mois" localSheetId="46">'DVMP C1 1-21 Mer'!#REF!</definedName>
    <definedName name="Calendrier9mois" localSheetId="79">'DVMP C1 1-21 Mon'!#REF!</definedName>
    <definedName name="Calendrier9mois" localSheetId="49">'DVMP C1 1-21 Sam'!#REF!</definedName>
    <definedName name="Calendrier9mois" localSheetId="84">'DVMP C1 1-21 Sat'!#REF!</definedName>
    <definedName name="Calendrier9mois" localSheetId="85">'DVMP C1 1-21 Sun'!#REF!</definedName>
    <definedName name="Calendrier9mois" localSheetId="82">'DVMP C1 1-21 Thu'!#REF!</definedName>
    <definedName name="Calendrier9mois" localSheetId="80">'DVMP C1 1-21 Tue'!#REF!</definedName>
    <definedName name="Calendrier9mois" localSheetId="48">'DVMP C1 1-21 Ven'!#REF!</definedName>
    <definedName name="Calendrier9mois" localSheetId="81">'DVMP C1 1-21 Wed'!#REF!</definedName>
    <definedName name="Calendrier9mois" localSheetId="57">'DVMP C1 22-42 Dim'!#REF!</definedName>
    <definedName name="Calendrier9mois" localSheetId="97">'DVMP C1 22-42 Fri'!#REF!</definedName>
    <definedName name="Calendrier9mois" localSheetId="54">'DVMP C1 22-42 Jeu'!#REF!</definedName>
    <definedName name="Calendrier9mois" localSheetId="51">'DVMP C1 22-42 Lun'!#REF!</definedName>
    <definedName name="Calendrier9mois" localSheetId="52">'DVMP C1 22-42 Mar'!#REF!</definedName>
    <definedName name="Calendrier9mois" localSheetId="53">'DVMP C1 22-42 Mer'!#REF!</definedName>
    <definedName name="Calendrier9mois" localSheetId="93">'DVMP C1 22-42 Mon'!#REF!</definedName>
    <definedName name="Calendrier9mois" localSheetId="56">'DVMP C1 22-42 Sam'!#REF!</definedName>
    <definedName name="Calendrier9mois" localSheetId="98">'DVMP C1 22-42 Sat'!#REF!</definedName>
    <definedName name="Calendrier9mois" localSheetId="99">'DVMP C1 22-42 Sun'!#REF!</definedName>
    <definedName name="Calendrier9mois" localSheetId="96">'DVMP C1 22-42 Thu'!#REF!</definedName>
    <definedName name="Calendrier9mois" localSheetId="94">'DVMP C1 22-42 Tue'!#REF!</definedName>
    <definedName name="Calendrier9mois" localSheetId="55">'DVMP C1 22-42 Ven'!#REF!</definedName>
    <definedName name="Calendrier9mois" localSheetId="95">'DVMP C1 22-42 Wed'!#REF!</definedName>
    <definedName name="Calendrier9mois" localSheetId="78">'DVMP C10+ Dim'!#REF!</definedName>
    <definedName name="Calendrier9mois" localSheetId="111">'DVMP C10+ Fri'!#REF!</definedName>
    <definedName name="Calendrier9mois" localSheetId="75">'DVMP C10+ Jeu'!#REF!</definedName>
    <definedName name="Calendrier9mois" localSheetId="72">'DVMP C10+ Lun'!#REF!</definedName>
    <definedName name="Calendrier9mois" localSheetId="73">'DVMP C10+ Mar'!#REF!</definedName>
    <definedName name="Calendrier9mois" localSheetId="74">'DVMP C10+ Mer'!#REF!</definedName>
    <definedName name="Calendrier9mois" localSheetId="107">'DVMP C10+ Mon'!#REF!</definedName>
    <definedName name="Calendrier9mois" localSheetId="77">'DVMP C10+ Sam'!#REF!</definedName>
    <definedName name="Calendrier9mois" localSheetId="112">'DVMP C10+ Sat'!#REF!</definedName>
    <definedName name="Calendrier9mois" localSheetId="113">'DVMP C10+ Sun'!#REF!</definedName>
    <definedName name="Calendrier9mois" localSheetId="110">'DVMP C10+ Thu'!#REF!</definedName>
    <definedName name="Calendrier9mois" localSheetId="108">'DVMP C10+ Tue'!#REF!</definedName>
    <definedName name="Calendrier9mois" localSheetId="76">'DVMP C10+ Ven'!#REF!</definedName>
    <definedName name="Calendrier9mois" localSheetId="109">'DVMP C10+ Wed'!#REF!</definedName>
    <definedName name="Calendrier9mois" localSheetId="64">'DVMP C2 1-21 Dim'!#REF!</definedName>
    <definedName name="Calendrier9mois" localSheetId="90">'DVMP C2 1-21 Fri'!#REF!</definedName>
    <definedName name="Calendrier9mois" localSheetId="61">'DVMP C2 1-21 Jeu'!#REF!</definedName>
    <definedName name="Calendrier9mois" localSheetId="58">'DVMP C2 1-21 Lun'!#REF!</definedName>
    <definedName name="Calendrier9mois" localSheetId="59">'DVMP C2 1-21 Mar'!#REF!</definedName>
    <definedName name="Calendrier9mois" localSheetId="60">'DVMP C2 1-21 Mer'!#REF!</definedName>
    <definedName name="Calendrier9mois" localSheetId="86">'DVMP C2 1-21 Mon'!#REF!</definedName>
    <definedName name="Calendrier9mois" localSheetId="63">'DVMP C2 1-21 Sam'!#REF!</definedName>
    <definedName name="Calendrier9mois" localSheetId="91">'DVMP C2 1-21 Sat'!#REF!</definedName>
    <definedName name="Calendrier9mois" localSheetId="92">'DVMP C2 1-21 Sun'!#REF!</definedName>
    <definedName name="Calendrier9mois" localSheetId="89">'DVMP C2 1-21 Thu'!#REF!</definedName>
    <definedName name="Calendrier9mois" localSheetId="87">'DVMP C2 1-21 Tue'!#REF!</definedName>
    <definedName name="Calendrier9mois" localSheetId="62">'DVMP C2 1-21 Ven'!#REF!</definedName>
    <definedName name="Calendrier9mois" localSheetId="88">'DVMP C2 1-21 Wed'!#REF!</definedName>
    <definedName name="Calendrier9mois" localSheetId="71">'DVMP C2 22-42 Dim'!#REF!</definedName>
    <definedName name="Calendrier9mois" localSheetId="104">'DVMP C2 22-42 Fri'!#REF!</definedName>
    <definedName name="Calendrier9mois" localSheetId="68">'DVMP C2 22-42 Jeu'!#REF!</definedName>
    <definedName name="Calendrier9mois" localSheetId="65">'DVMP C2 22-42 Lun'!#REF!</definedName>
    <definedName name="Calendrier9mois" localSheetId="66">'DVMP C2 22-42 Mar'!#REF!</definedName>
    <definedName name="Calendrier9mois" localSheetId="67">'DVMP C2 22-42 Mer'!#REF!</definedName>
    <definedName name="Calendrier9mois" localSheetId="100">'DVMP C2 22-42 Mon'!#REF!</definedName>
    <definedName name="Calendrier9mois" localSheetId="70">'DVMP C2 22-42 Sam'!#REF!</definedName>
    <definedName name="Calendrier9mois" localSheetId="105">'DVMP C2 22-42 Sat'!#REF!</definedName>
    <definedName name="Calendrier9mois" localSheetId="106">'DVMP C2 22-42 Sun'!#REF!</definedName>
    <definedName name="Calendrier9mois" localSheetId="103">'DVMP C2 22-42 Thu'!#REF!</definedName>
    <definedName name="Calendrier9mois" localSheetId="101">'DVMP C2 22-42 Tue'!#REF!</definedName>
    <definedName name="Calendrier9mois" localSheetId="69">'DVMP C2 22-42 Ven'!#REF!</definedName>
    <definedName name="Calendrier9mois" localSheetId="102">'DVMP C2 22-42 Wed'!#REF!</definedName>
    <definedName name="Calendrier9mois">#REF!</definedName>
    <definedName name="DébutSemaine" localSheetId="0">#REF!</definedName>
    <definedName name="DébutSemaine" localSheetId="8">'DRD 1-2 Dim'!#REF!</definedName>
    <definedName name="DébutSemaine" localSheetId="27">'DRD 1-2 Fri'!#REF!</definedName>
    <definedName name="DébutSemaine" localSheetId="5">'DRD 1-2 Jeu'!#REF!</definedName>
    <definedName name="DébutSemaine" localSheetId="2">'DRD 1-2 Lun'!#REF!</definedName>
    <definedName name="DébutSemaine" localSheetId="3">'DRD 1-2 Mar'!#REF!</definedName>
    <definedName name="DébutSemaine" localSheetId="4">'DRD 1-2 Mer'!#REF!</definedName>
    <definedName name="DébutSemaine" localSheetId="23">'DRD 1-2 Mon'!#REF!</definedName>
    <definedName name="DébutSemaine" localSheetId="7">'DRD 1-2 Sam'!#REF!</definedName>
    <definedName name="DébutSemaine" localSheetId="28">'DRD 1-2 Sat'!#REF!</definedName>
    <definedName name="DébutSemaine" localSheetId="29">'DRD 1-2 Sun'!#REF!</definedName>
    <definedName name="DébutSemaine" localSheetId="26">'DRD 1-2 Thu'!#REF!</definedName>
    <definedName name="DébutSemaine" localSheetId="24">'DRD 1-2 Tue'!#REF!</definedName>
    <definedName name="DébutSemaine" localSheetId="6">'DRD 1-2 Ven'!#REF!</definedName>
    <definedName name="DébutSemaine" localSheetId="25">'DRD 1-2 Wed'!#REF!</definedName>
    <definedName name="DébutSemaine" localSheetId="15">'DRD 3-6 Dim'!#REF!</definedName>
    <definedName name="DébutSemaine" localSheetId="34">'DRD 3-6 Fri'!#REF!</definedName>
    <definedName name="DébutSemaine" localSheetId="12">'DRD 3-6 Jeu'!#REF!</definedName>
    <definedName name="DébutSemaine" localSheetId="9">'DRD 3-6 Lun'!#REF!</definedName>
    <definedName name="DébutSemaine" localSheetId="10">'DRD 3-6 Mar'!#REF!</definedName>
    <definedName name="DébutSemaine" localSheetId="11">'DRD 3-6 Mer'!#REF!</definedName>
    <definedName name="DébutSemaine" localSheetId="30">'DRD 3-6 Mon'!#REF!</definedName>
    <definedName name="DébutSemaine" localSheetId="14">'DRD 3-6 Sam'!#REF!</definedName>
    <definedName name="DébutSemaine" localSheetId="35">'DRD 3-6 Sat'!#REF!</definedName>
    <definedName name="DébutSemaine" localSheetId="36">'DRD 3-6 Sun'!#REF!</definedName>
    <definedName name="DébutSemaine" localSheetId="33">'DRD 3-6 Thu'!#REF!</definedName>
    <definedName name="DébutSemaine" localSheetId="31">'DRD 3-6 Tue'!#REF!</definedName>
    <definedName name="DébutSemaine" localSheetId="13">'DRD 3-6 Ven'!#REF!</definedName>
    <definedName name="DébutSemaine" localSheetId="32">'DRD 3-6 Wed'!#REF!</definedName>
    <definedName name="DébutSemaine" localSheetId="22">'DRD 7+ Dim'!#REF!</definedName>
    <definedName name="DébutSemaine" localSheetId="41">'DRD 7+ Fri'!#REF!</definedName>
    <definedName name="DébutSemaine" localSheetId="19">'DRD 7+ Jeu'!#REF!</definedName>
    <definedName name="DébutSemaine" localSheetId="16">'DRD 7+ Lun'!#REF!</definedName>
    <definedName name="DébutSemaine" localSheetId="17">'DRD 7+ Mar'!#REF!</definedName>
    <definedName name="DébutSemaine" localSheetId="18">'DRD 7+ Mer'!#REF!</definedName>
    <definedName name="DébutSemaine" localSheetId="37">'DRD 7+ Mon'!#REF!</definedName>
    <definedName name="DébutSemaine" localSheetId="21">'DRD 7+ Sam'!#REF!</definedName>
    <definedName name="DébutSemaine" localSheetId="42">'DRD 7+ Sat'!#REF!</definedName>
    <definedName name="DébutSemaine" localSheetId="43">'DRD 7+ Sun'!#REF!</definedName>
    <definedName name="DébutSemaine" localSheetId="40">'DRD 7+ Thu'!#REF!</definedName>
    <definedName name="DébutSemaine" localSheetId="38">'DRD 7+ Tue'!#REF!</definedName>
    <definedName name="DébutSemaine" localSheetId="20">'DRD 7+ Ven'!#REF!</definedName>
    <definedName name="DébutSemaine" localSheetId="39">'DRD 7+ Wed'!#REF!</definedName>
    <definedName name="DébutSemaine" localSheetId="120">'DVD C1-2 Dim'!#REF!</definedName>
    <definedName name="DébutSemaine" localSheetId="160">'DVD C1-2 Fri'!#REF!</definedName>
    <definedName name="DébutSemaine" localSheetId="117">'DVD C1-2 Jeu'!#REF!</definedName>
    <definedName name="DébutSemaine" localSheetId="114">'DVD C1-2 Lun'!#REF!</definedName>
    <definedName name="DébutSemaine" localSheetId="115">'DVD C1-2 Mar'!#REF!</definedName>
    <definedName name="DébutSemaine" localSheetId="116">'DVD C1-2 Mer'!#REF!</definedName>
    <definedName name="DébutSemaine" localSheetId="156">'DVD C1-2 Mon'!#REF!</definedName>
    <definedName name="DébutSemaine" localSheetId="119">'DVD C1-2 Sam'!#REF!</definedName>
    <definedName name="DébutSemaine" localSheetId="161">'DVD C1-2 Sat'!#REF!</definedName>
    <definedName name="DébutSemaine" localSheetId="162">'DVD C1-2 Sun'!#REF!</definedName>
    <definedName name="DébutSemaine" localSheetId="159">'DVD C1-2 Thu'!#REF!</definedName>
    <definedName name="DébutSemaine" localSheetId="157">'DVD C1-2 Tue'!#REF!</definedName>
    <definedName name="DébutSemaine" localSheetId="118">'DVD C1-2 Ven'!#REF!</definedName>
    <definedName name="DébutSemaine" localSheetId="158">'DVD C1-2 Wed'!#REF!</definedName>
    <definedName name="DébutSemaine" localSheetId="141">'DVD C1-3 Dim'!#REF!</definedName>
    <definedName name="DébutSemaine" localSheetId="181">'DVD C1-3 Fri'!#REF!</definedName>
    <definedName name="DébutSemaine" localSheetId="138">'DVD C1-3 Jeu'!#REF!</definedName>
    <definedName name="DébutSemaine" localSheetId="135">'DVD C1-3 Lun'!#REF!</definedName>
    <definedName name="DébutSemaine" localSheetId="136">'DVD C1-3 Mar'!#REF!</definedName>
    <definedName name="DébutSemaine" localSheetId="137">'DVD C1-3 Mer'!#REF!</definedName>
    <definedName name="DébutSemaine" localSheetId="177">'DVD C1-3 Mon'!#REF!</definedName>
    <definedName name="DébutSemaine" localSheetId="140">'DVD C1-3 Sam'!#REF!</definedName>
    <definedName name="DébutSemaine" localSheetId="182">'DVD C1-3 Sat'!#REF!</definedName>
    <definedName name="DébutSemaine" localSheetId="183">'DVD C1-3 Sun'!#REF!</definedName>
    <definedName name="DébutSemaine" localSheetId="180">'DVD C1-3 Thu'!#REF!</definedName>
    <definedName name="DébutSemaine" localSheetId="178">'DVD C1-3 Tue'!#REF!</definedName>
    <definedName name="DébutSemaine" localSheetId="139">'DVD C1-3 Ven'!#REF!</definedName>
    <definedName name="DébutSemaine" localSheetId="179">'DVD C1-3 Wed'!#REF!</definedName>
    <definedName name="DébutSemaine" localSheetId="127">'DVD C3-6 Dim'!#REF!</definedName>
    <definedName name="DébutSemaine" localSheetId="167">'DVD C3-6 Fri'!#REF!</definedName>
    <definedName name="DébutSemaine" localSheetId="124">'DVD C3-6 Jeu'!#REF!</definedName>
    <definedName name="DébutSemaine" localSheetId="121">'DVD C3-6 Lun'!#REF!</definedName>
    <definedName name="DébutSemaine" localSheetId="122">'DVD C3-6 Mar'!#REF!</definedName>
    <definedName name="DébutSemaine" localSheetId="123">'DVD C3-6 Mer'!#REF!</definedName>
    <definedName name="DébutSemaine" localSheetId="163">'DVD C3-6 Mon'!#REF!</definedName>
    <definedName name="DébutSemaine" localSheetId="126">'DVD C3-6 Sam'!#REF!</definedName>
    <definedName name="DébutSemaine" localSheetId="168">'DVD C3-6 Sat'!#REF!</definedName>
    <definedName name="DébutSemaine" localSheetId="169">'DVD C3-6 Sun'!#REF!</definedName>
    <definedName name="DébutSemaine" localSheetId="166">'DVD C3-6 Thu'!#REF!</definedName>
    <definedName name="DébutSemaine" localSheetId="164">'DVD C3-6 Tue'!#REF!</definedName>
    <definedName name="DébutSemaine" localSheetId="125">'DVD C3-6 Ven'!#REF!</definedName>
    <definedName name="DébutSemaine" localSheetId="165">'DVD C3-6 Wed'!#REF!</definedName>
    <definedName name="DébutSemaine" localSheetId="148">'DVD C4-8 Dim'!#REF!</definedName>
    <definedName name="DébutSemaine" localSheetId="188">'DVD C4-8 Fri'!#REF!</definedName>
    <definedName name="DébutSemaine" localSheetId="145">'DVD C4-8 Jeu'!#REF!</definedName>
    <definedName name="DébutSemaine" localSheetId="142">'DVD C4-8 Lun'!#REF!</definedName>
    <definedName name="DébutSemaine" localSheetId="143">'DVD C4-8 Mar'!#REF!</definedName>
    <definedName name="DébutSemaine" localSheetId="144">'DVD C4-8 Mer'!#REF!</definedName>
    <definedName name="DébutSemaine" localSheetId="184">'DVD C4-8 Mon'!#REF!</definedName>
    <definedName name="DébutSemaine" localSheetId="147">'DVD C4-8 Sam'!#REF!</definedName>
    <definedName name="DébutSemaine" localSheetId="189">'DVD C4-8 Sat'!#REF!</definedName>
    <definedName name="DébutSemaine" localSheetId="190">'DVD C4-8 Sun'!#REF!</definedName>
    <definedName name="DébutSemaine" localSheetId="187">'DVD C4-8 Thu'!#REF!</definedName>
    <definedName name="DébutSemaine" localSheetId="185">'DVD C4-8 Tue'!#REF!</definedName>
    <definedName name="DébutSemaine" localSheetId="146">'DVD C4-8 Ven'!#REF!</definedName>
    <definedName name="DébutSemaine" localSheetId="186">'DVD C4-8 Wed'!#REF!</definedName>
    <definedName name="DébutSemaine" localSheetId="134">'DVD C7+ Dim'!#REF!</definedName>
    <definedName name="DébutSemaine" localSheetId="174">'DVD C7+ Fri'!#REF!</definedName>
    <definedName name="DébutSemaine" localSheetId="131">'DVD C7+ Jeu'!#REF!</definedName>
    <definedName name="DébutSemaine" localSheetId="128">'DVD C7+ Lun'!#REF!</definedName>
    <definedName name="DébutSemaine" localSheetId="129">'DVD C7+ Mar'!#REF!</definedName>
    <definedName name="DébutSemaine" localSheetId="130">'DVD C7+ Mer'!#REF!</definedName>
    <definedName name="DébutSemaine" localSheetId="170">'DVD C7+ Mon'!#REF!</definedName>
    <definedName name="DébutSemaine" localSheetId="133">'DVD C7+ Sam'!#REF!</definedName>
    <definedName name="DébutSemaine" localSheetId="175">'DVD C7+ Sat'!#REF!</definedName>
    <definedName name="DébutSemaine" localSheetId="176">'DVD C7+ Sun'!#REF!</definedName>
    <definedName name="DébutSemaine" localSheetId="173">'DVD C7+ Thu'!#REF!</definedName>
    <definedName name="DébutSemaine" localSheetId="171">'DVD C7+ Tue'!#REF!</definedName>
    <definedName name="DébutSemaine" localSheetId="132">'DVD C7+ Ven'!#REF!</definedName>
    <definedName name="DébutSemaine" localSheetId="172">'DVD C7+ Wed'!#REF!</definedName>
    <definedName name="DébutSemaine" localSheetId="155">'DVD C9+ Dim'!#REF!</definedName>
    <definedName name="DébutSemaine" localSheetId="195">'DVD C9+ Fri'!#REF!</definedName>
    <definedName name="DébutSemaine" localSheetId="152">'DVD C9+ Jeu'!#REF!</definedName>
    <definedName name="DébutSemaine" localSheetId="149">'DVD C9+ Lun'!#REF!</definedName>
    <definedName name="DébutSemaine" localSheetId="150">'DVD C9+ Mar'!#REF!</definedName>
    <definedName name="DébutSemaine" localSheetId="151">'DVD C9+ Mer'!#REF!</definedName>
    <definedName name="DébutSemaine" localSheetId="191">'DVD C9+ Mon'!#REF!</definedName>
    <definedName name="DébutSemaine" localSheetId="154">'DVD C9+ Sam'!#REF!</definedName>
    <definedName name="DébutSemaine" localSheetId="196">'DVD C9+ Sat'!#REF!</definedName>
    <definedName name="DébutSemaine" localSheetId="197">'DVD C9+ Sun'!#REF!</definedName>
    <definedName name="DébutSemaine" localSheetId="194">'DVD C9+ Thu'!#REF!</definedName>
    <definedName name="DébutSemaine" localSheetId="192">'DVD C9+ Tue'!#REF!</definedName>
    <definedName name="DébutSemaine" localSheetId="153">'DVD C9+ Ven'!#REF!</definedName>
    <definedName name="DébutSemaine" localSheetId="193">'DVD C9+ Wed'!#REF!</definedName>
    <definedName name="DébutSemaine" localSheetId="50">'DVMP C1 1-21 Dim'!#REF!</definedName>
    <definedName name="DébutSemaine" localSheetId="83">'DVMP C1 1-21 Fri'!#REF!</definedName>
    <definedName name="DébutSemaine" localSheetId="47">'DVMP C1 1-21 Jeu'!#REF!</definedName>
    <definedName name="DébutSemaine" localSheetId="44">'DVMP C1 1-21 Lun'!#REF!</definedName>
    <definedName name="DébutSemaine" localSheetId="45">'DVMP C1 1-21 Mar'!#REF!</definedName>
    <definedName name="DébutSemaine" localSheetId="46">'DVMP C1 1-21 Mer'!#REF!</definedName>
    <definedName name="DébutSemaine" localSheetId="79">'DVMP C1 1-21 Mon'!#REF!</definedName>
    <definedName name="DébutSemaine" localSheetId="49">'DVMP C1 1-21 Sam'!#REF!</definedName>
    <definedName name="DébutSemaine" localSheetId="84">'DVMP C1 1-21 Sat'!#REF!</definedName>
    <definedName name="DébutSemaine" localSheetId="85">'DVMP C1 1-21 Sun'!#REF!</definedName>
    <definedName name="DébutSemaine" localSheetId="82">'DVMP C1 1-21 Thu'!#REF!</definedName>
    <definedName name="DébutSemaine" localSheetId="80">'DVMP C1 1-21 Tue'!#REF!</definedName>
    <definedName name="DébutSemaine" localSheetId="48">'DVMP C1 1-21 Ven'!#REF!</definedName>
    <definedName name="DébutSemaine" localSheetId="81">'DVMP C1 1-21 Wed'!#REF!</definedName>
    <definedName name="DébutSemaine" localSheetId="57">'DVMP C1 22-42 Dim'!#REF!</definedName>
    <definedName name="DébutSemaine" localSheetId="97">'DVMP C1 22-42 Fri'!#REF!</definedName>
    <definedName name="DébutSemaine" localSheetId="54">'DVMP C1 22-42 Jeu'!#REF!</definedName>
    <definedName name="DébutSemaine" localSheetId="51">'DVMP C1 22-42 Lun'!#REF!</definedName>
    <definedName name="DébutSemaine" localSheetId="52">'DVMP C1 22-42 Mar'!#REF!</definedName>
    <definedName name="DébutSemaine" localSheetId="53">'DVMP C1 22-42 Mer'!#REF!</definedName>
    <definedName name="DébutSemaine" localSheetId="93">'DVMP C1 22-42 Mon'!#REF!</definedName>
    <definedName name="DébutSemaine" localSheetId="56">'DVMP C1 22-42 Sam'!#REF!</definedName>
    <definedName name="DébutSemaine" localSheetId="98">'DVMP C1 22-42 Sat'!#REF!</definedName>
    <definedName name="DébutSemaine" localSheetId="99">'DVMP C1 22-42 Sun'!#REF!</definedName>
    <definedName name="DébutSemaine" localSheetId="96">'DVMP C1 22-42 Thu'!#REF!</definedName>
    <definedName name="DébutSemaine" localSheetId="94">'DVMP C1 22-42 Tue'!#REF!</definedName>
    <definedName name="DébutSemaine" localSheetId="55">'DVMP C1 22-42 Ven'!#REF!</definedName>
    <definedName name="DébutSemaine" localSheetId="95">'DVMP C1 22-42 Wed'!#REF!</definedName>
    <definedName name="DébutSemaine" localSheetId="78">'DVMP C10+ Dim'!#REF!</definedName>
    <definedName name="DébutSemaine" localSheetId="111">'DVMP C10+ Fri'!#REF!</definedName>
    <definedName name="DébutSemaine" localSheetId="75">'DVMP C10+ Jeu'!#REF!</definedName>
    <definedName name="DébutSemaine" localSheetId="72">'DVMP C10+ Lun'!#REF!</definedName>
    <definedName name="DébutSemaine" localSheetId="73">'DVMP C10+ Mar'!#REF!</definedName>
    <definedName name="DébutSemaine" localSheetId="74">'DVMP C10+ Mer'!#REF!</definedName>
    <definedName name="DébutSemaine" localSheetId="107">'DVMP C10+ Mon'!#REF!</definedName>
    <definedName name="DébutSemaine" localSheetId="77">'DVMP C10+ Sam'!#REF!</definedName>
    <definedName name="DébutSemaine" localSheetId="112">'DVMP C10+ Sat'!#REF!</definedName>
    <definedName name="DébutSemaine" localSheetId="113">'DVMP C10+ Sun'!#REF!</definedName>
    <definedName name="DébutSemaine" localSheetId="110">'DVMP C10+ Thu'!#REF!</definedName>
    <definedName name="DébutSemaine" localSheetId="108">'DVMP C10+ Tue'!#REF!</definedName>
    <definedName name="DébutSemaine" localSheetId="76">'DVMP C10+ Ven'!#REF!</definedName>
    <definedName name="DébutSemaine" localSheetId="109">'DVMP C10+ Wed'!#REF!</definedName>
    <definedName name="DébutSemaine" localSheetId="64">'DVMP C2 1-21 Dim'!#REF!</definedName>
    <definedName name="DébutSemaine" localSheetId="90">'DVMP C2 1-21 Fri'!#REF!</definedName>
    <definedName name="DébutSemaine" localSheetId="61">'DVMP C2 1-21 Jeu'!#REF!</definedName>
    <definedName name="DébutSemaine" localSheetId="58">'DVMP C2 1-21 Lun'!#REF!</definedName>
    <definedName name="DébutSemaine" localSheetId="59">'DVMP C2 1-21 Mar'!#REF!</definedName>
    <definedName name="DébutSemaine" localSheetId="60">'DVMP C2 1-21 Mer'!#REF!</definedName>
    <definedName name="DébutSemaine" localSheetId="86">'DVMP C2 1-21 Mon'!#REF!</definedName>
    <definedName name="DébutSemaine" localSheetId="63">'DVMP C2 1-21 Sam'!#REF!</definedName>
    <definedName name="DébutSemaine" localSheetId="91">'DVMP C2 1-21 Sat'!#REF!</definedName>
    <definedName name="DébutSemaine" localSheetId="92">'DVMP C2 1-21 Sun'!#REF!</definedName>
    <definedName name="DébutSemaine" localSheetId="89">'DVMP C2 1-21 Thu'!#REF!</definedName>
    <definedName name="DébutSemaine" localSheetId="87">'DVMP C2 1-21 Tue'!#REF!</definedName>
    <definedName name="DébutSemaine" localSheetId="62">'DVMP C2 1-21 Ven'!#REF!</definedName>
    <definedName name="DébutSemaine" localSheetId="88">'DVMP C2 1-21 Wed'!#REF!</definedName>
    <definedName name="DébutSemaine" localSheetId="71">'DVMP C2 22-42 Dim'!#REF!</definedName>
    <definedName name="DébutSemaine" localSheetId="104">'DVMP C2 22-42 Fri'!#REF!</definedName>
    <definedName name="DébutSemaine" localSheetId="68">'DVMP C2 22-42 Jeu'!#REF!</definedName>
    <definedName name="DébutSemaine" localSheetId="65">'DVMP C2 22-42 Lun'!#REF!</definedName>
    <definedName name="DébutSemaine" localSheetId="66">'DVMP C2 22-42 Mar'!#REF!</definedName>
    <definedName name="DébutSemaine" localSheetId="67">'DVMP C2 22-42 Mer'!#REF!</definedName>
    <definedName name="DébutSemaine" localSheetId="100">'DVMP C2 22-42 Mon'!#REF!</definedName>
    <definedName name="DébutSemaine" localSheetId="70">'DVMP C2 22-42 Sam'!#REF!</definedName>
    <definedName name="DébutSemaine" localSheetId="105">'DVMP C2 22-42 Sat'!#REF!</definedName>
    <definedName name="DébutSemaine" localSheetId="106">'DVMP C2 22-42 Sun'!#REF!</definedName>
    <definedName name="DébutSemaine" localSheetId="103">'DVMP C2 22-42 Thu'!#REF!</definedName>
    <definedName name="DébutSemaine" localSheetId="101">'DVMP C2 22-42 Tue'!#REF!</definedName>
    <definedName name="DébutSemaine" localSheetId="69">'DVMP C2 22-42 Ven'!#REF!</definedName>
    <definedName name="DébutSemaine" localSheetId="102">'DVMP C2 22-42 Wed'!#REF!</definedName>
    <definedName name="DébutSemaine">#REF!</definedName>
    <definedName name="Jours" localSheetId="8">{0,1,2,3,4,5,6}</definedName>
    <definedName name="Jours" localSheetId="27">{0,1,2,3,4,5,6}</definedName>
    <definedName name="Jours" localSheetId="5">{0,1,2,3,4,5,6}</definedName>
    <definedName name="Jours" localSheetId="2">{0,1,2,3,4,5,6}</definedName>
    <definedName name="Jours" localSheetId="3">{0,1,2,3,4,5,6}</definedName>
    <definedName name="Jours" localSheetId="4">{0,1,2,3,4,5,6}</definedName>
    <definedName name="Jours" localSheetId="23">{0,1,2,3,4,5,6}</definedName>
    <definedName name="Jours" localSheetId="7">{0,1,2,3,4,5,6}</definedName>
    <definedName name="Jours" localSheetId="28">{0,1,2,3,4,5,6}</definedName>
    <definedName name="Jours" localSheetId="29">{0,1,2,3,4,5,6}</definedName>
    <definedName name="Jours" localSheetId="26">{0,1,2,3,4,5,6}</definedName>
    <definedName name="Jours" localSheetId="24">{0,1,2,3,4,5,6}</definedName>
    <definedName name="Jours" localSheetId="6">{0,1,2,3,4,5,6}</definedName>
    <definedName name="Jours" localSheetId="25">{0,1,2,3,4,5,6}</definedName>
    <definedName name="Jours" localSheetId="15">{0,1,2,3,4,5,6}</definedName>
    <definedName name="Jours" localSheetId="34">{0,1,2,3,4,5,6}</definedName>
    <definedName name="Jours" localSheetId="12">{0,1,2,3,4,5,6}</definedName>
    <definedName name="Jours" localSheetId="9">{0,1,2,3,4,5,6}</definedName>
    <definedName name="Jours" localSheetId="10">{0,1,2,3,4,5,6}</definedName>
    <definedName name="Jours" localSheetId="11">{0,1,2,3,4,5,6}</definedName>
    <definedName name="Jours" localSheetId="30">{0,1,2,3,4,5,6}</definedName>
    <definedName name="Jours" localSheetId="14">{0,1,2,3,4,5,6}</definedName>
    <definedName name="Jours" localSheetId="35">{0,1,2,3,4,5,6}</definedName>
    <definedName name="Jours" localSheetId="36">{0,1,2,3,4,5,6}</definedName>
    <definedName name="Jours" localSheetId="33">{0,1,2,3,4,5,6}</definedName>
    <definedName name="Jours" localSheetId="31">{0,1,2,3,4,5,6}</definedName>
    <definedName name="Jours" localSheetId="13">{0,1,2,3,4,5,6}</definedName>
    <definedName name="Jours" localSheetId="32">{0,1,2,3,4,5,6}</definedName>
    <definedName name="Jours" localSheetId="22">{0,1,2,3,4,5,6}</definedName>
    <definedName name="Jours" localSheetId="41">{0,1,2,3,4,5,6}</definedName>
    <definedName name="Jours" localSheetId="19">{0,1,2,3,4,5,6}</definedName>
    <definedName name="Jours" localSheetId="16">{0,1,2,3,4,5,6}</definedName>
    <definedName name="Jours" localSheetId="17">{0,1,2,3,4,5,6}</definedName>
    <definedName name="Jours" localSheetId="18">{0,1,2,3,4,5,6}</definedName>
    <definedName name="Jours" localSheetId="37">{0,1,2,3,4,5,6}</definedName>
    <definedName name="Jours" localSheetId="21">{0,1,2,3,4,5,6}</definedName>
    <definedName name="Jours" localSheetId="42">{0,1,2,3,4,5,6}</definedName>
    <definedName name="Jours" localSheetId="43">{0,1,2,3,4,5,6}</definedName>
    <definedName name="Jours" localSheetId="40">{0,1,2,3,4,5,6}</definedName>
    <definedName name="Jours" localSheetId="38">{0,1,2,3,4,5,6}</definedName>
    <definedName name="Jours" localSheetId="20">{0,1,2,3,4,5,6}</definedName>
    <definedName name="Jours" localSheetId="39">{0,1,2,3,4,5,6}</definedName>
    <definedName name="Jours" localSheetId="120">{0,1,2,3,4,5,6}</definedName>
    <definedName name="Jours" localSheetId="160">{0,1,2,3,4,5,6}</definedName>
    <definedName name="Jours" localSheetId="117">{0,1,2,3,4,5,6}</definedName>
    <definedName name="Jours" localSheetId="114">{0,1,2,3,4,5,6}</definedName>
    <definedName name="Jours" localSheetId="115">{0,1,2,3,4,5,6}</definedName>
    <definedName name="Jours" localSheetId="116">{0,1,2,3,4,5,6}</definedName>
    <definedName name="Jours" localSheetId="156">{0,1,2,3,4,5,6}</definedName>
    <definedName name="Jours" localSheetId="119">{0,1,2,3,4,5,6}</definedName>
    <definedName name="Jours" localSheetId="161">{0,1,2,3,4,5,6}</definedName>
    <definedName name="Jours" localSheetId="162">{0,1,2,3,4,5,6}</definedName>
    <definedName name="Jours" localSheetId="159">{0,1,2,3,4,5,6}</definedName>
    <definedName name="Jours" localSheetId="157">{0,1,2,3,4,5,6}</definedName>
    <definedName name="Jours" localSheetId="118">{0,1,2,3,4,5,6}</definedName>
    <definedName name="Jours" localSheetId="158">{0,1,2,3,4,5,6}</definedName>
    <definedName name="Jours" localSheetId="141">{0,1,2,3,4,5,6}</definedName>
    <definedName name="Jours" localSheetId="181">{0,1,2,3,4,5,6}</definedName>
    <definedName name="Jours" localSheetId="138">{0,1,2,3,4,5,6}</definedName>
    <definedName name="Jours" localSheetId="135">{0,1,2,3,4,5,6}</definedName>
    <definedName name="Jours" localSheetId="136">{0,1,2,3,4,5,6}</definedName>
    <definedName name="Jours" localSheetId="137">{0,1,2,3,4,5,6}</definedName>
    <definedName name="Jours" localSheetId="177">{0,1,2,3,4,5,6}</definedName>
    <definedName name="Jours" localSheetId="140">{0,1,2,3,4,5,6}</definedName>
    <definedName name="Jours" localSheetId="182">{0,1,2,3,4,5,6}</definedName>
    <definedName name="Jours" localSheetId="183">{0,1,2,3,4,5,6}</definedName>
    <definedName name="Jours" localSheetId="180">{0,1,2,3,4,5,6}</definedName>
    <definedName name="Jours" localSheetId="178">{0,1,2,3,4,5,6}</definedName>
    <definedName name="Jours" localSheetId="139">{0,1,2,3,4,5,6}</definedName>
    <definedName name="Jours" localSheetId="179">{0,1,2,3,4,5,6}</definedName>
    <definedName name="Jours" localSheetId="127">{0,1,2,3,4,5,6}</definedName>
    <definedName name="Jours" localSheetId="167">{0,1,2,3,4,5,6}</definedName>
    <definedName name="Jours" localSheetId="124">{0,1,2,3,4,5,6}</definedName>
    <definedName name="Jours" localSheetId="121">{0,1,2,3,4,5,6}</definedName>
    <definedName name="Jours" localSheetId="122">{0,1,2,3,4,5,6}</definedName>
    <definedName name="Jours" localSheetId="123">{0,1,2,3,4,5,6}</definedName>
    <definedName name="Jours" localSheetId="163">{0,1,2,3,4,5,6}</definedName>
    <definedName name="Jours" localSheetId="126">{0,1,2,3,4,5,6}</definedName>
    <definedName name="Jours" localSheetId="168">{0,1,2,3,4,5,6}</definedName>
    <definedName name="Jours" localSheetId="169">{0,1,2,3,4,5,6}</definedName>
    <definedName name="Jours" localSheetId="166">{0,1,2,3,4,5,6}</definedName>
    <definedName name="Jours" localSheetId="164">{0,1,2,3,4,5,6}</definedName>
    <definedName name="Jours" localSheetId="125">{0,1,2,3,4,5,6}</definedName>
    <definedName name="Jours" localSheetId="165">{0,1,2,3,4,5,6}</definedName>
    <definedName name="Jours" localSheetId="148">{0,1,2,3,4,5,6}</definedName>
    <definedName name="Jours" localSheetId="188">{0,1,2,3,4,5,6}</definedName>
    <definedName name="Jours" localSheetId="145">{0,1,2,3,4,5,6}</definedName>
    <definedName name="Jours" localSheetId="142">{0,1,2,3,4,5,6}</definedName>
    <definedName name="Jours" localSheetId="143">{0,1,2,3,4,5,6}</definedName>
    <definedName name="Jours" localSheetId="144">{0,1,2,3,4,5,6}</definedName>
    <definedName name="Jours" localSheetId="184">{0,1,2,3,4,5,6}</definedName>
    <definedName name="Jours" localSheetId="147">{0,1,2,3,4,5,6}</definedName>
    <definedName name="Jours" localSheetId="189">{0,1,2,3,4,5,6}</definedName>
    <definedName name="Jours" localSheetId="190">{0,1,2,3,4,5,6}</definedName>
    <definedName name="Jours" localSheetId="187">{0,1,2,3,4,5,6}</definedName>
    <definedName name="Jours" localSheetId="185">{0,1,2,3,4,5,6}</definedName>
    <definedName name="Jours" localSheetId="146">{0,1,2,3,4,5,6}</definedName>
    <definedName name="Jours" localSheetId="186">{0,1,2,3,4,5,6}</definedName>
    <definedName name="Jours" localSheetId="134">{0,1,2,3,4,5,6}</definedName>
    <definedName name="Jours" localSheetId="174">{0,1,2,3,4,5,6}</definedName>
    <definedName name="Jours" localSheetId="131">{0,1,2,3,4,5,6}</definedName>
    <definedName name="Jours" localSheetId="128">{0,1,2,3,4,5,6}</definedName>
    <definedName name="Jours" localSheetId="129">{0,1,2,3,4,5,6}</definedName>
    <definedName name="Jours" localSheetId="130">{0,1,2,3,4,5,6}</definedName>
    <definedName name="Jours" localSheetId="170">{0,1,2,3,4,5,6}</definedName>
    <definedName name="Jours" localSheetId="133">{0,1,2,3,4,5,6}</definedName>
    <definedName name="Jours" localSheetId="175">{0,1,2,3,4,5,6}</definedName>
    <definedName name="Jours" localSheetId="176">{0,1,2,3,4,5,6}</definedName>
    <definedName name="Jours" localSheetId="173">{0,1,2,3,4,5,6}</definedName>
    <definedName name="Jours" localSheetId="171">{0,1,2,3,4,5,6}</definedName>
    <definedName name="Jours" localSheetId="132">{0,1,2,3,4,5,6}</definedName>
    <definedName name="Jours" localSheetId="172">{0,1,2,3,4,5,6}</definedName>
    <definedName name="Jours" localSheetId="155">{0,1,2,3,4,5,6}</definedName>
    <definedName name="Jours" localSheetId="195">{0,1,2,3,4,5,6}</definedName>
    <definedName name="Jours" localSheetId="152">{0,1,2,3,4,5,6}</definedName>
    <definedName name="Jours" localSheetId="149">{0,1,2,3,4,5,6}</definedName>
    <definedName name="Jours" localSheetId="150">{0,1,2,3,4,5,6}</definedName>
    <definedName name="Jours" localSheetId="151">{0,1,2,3,4,5,6}</definedName>
    <definedName name="Jours" localSheetId="191">{0,1,2,3,4,5,6}</definedName>
    <definedName name="Jours" localSheetId="154">{0,1,2,3,4,5,6}</definedName>
    <definedName name="Jours" localSheetId="196">{0,1,2,3,4,5,6}</definedName>
    <definedName name="Jours" localSheetId="197">{0,1,2,3,4,5,6}</definedName>
    <definedName name="Jours" localSheetId="194">{0,1,2,3,4,5,6}</definedName>
    <definedName name="Jours" localSheetId="192">{0,1,2,3,4,5,6}</definedName>
    <definedName name="Jours" localSheetId="153">{0,1,2,3,4,5,6}</definedName>
    <definedName name="Jours" localSheetId="193">{0,1,2,3,4,5,6}</definedName>
    <definedName name="Jours" localSheetId="50">{0,1,2,3,4,5,6}</definedName>
    <definedName name="Jours" localSheetId="83">{0,1,2,3,4,5,6}</definedName>
    <definedName name="Jours" localSheetId="47">{0,1,2,3,4,5,6}</definedName>
    <definedName name="Jours" localSheetId="44">{0,1,2,3,4,5,6}</definedName>
    <definedName name="Jours" localSheetId="45">{0,1,2,3,4,5,6}</definedName>
    <definedName name="Jours" localSheetId="46">{0,1,2,3,4,5,6}</definedName>
    <definedName name="Jours" localSheetId="79">{0,1,2,3,4,5,6}</definedName>
    <definedName name="Jours" localSheetId="49">{0,1,2,3,4,5,6}</definedName>
    <definedName name="Jours" localSheetId="84">{0,1,2,3,4,5,6}</definedName>
    <definedName name="Jours" localSheetId="85">{0,1,2,3,4,5,6}</definedName>
    <definedName name="Jours" localSheetId="82">{0,1,2,3,4,5,6}</definedName>
    <definedName name="Jours" localSheetId="80">{0,1,2,3,4,5,6}</definedName>
    <definedName name="Jours" localSheetId="48">{0,1,2,3,4,5,6}</definedName>
    <definedName name="Jours" localSheetId="81">{0,1,2,3,4,5,6}</definedName>
    <definedName name="Jours" localSheetId="57">{0,1,2,3,4,5,6}</definedName>
    <definedName name="Jours" localSheetId="97">{0,1,2,3,4,5,6}</definedName>
    <definedName name="Jours" localSheetId="54">{0,1,2,3,4,5,6}</definedName>
    <definedName name="Jours" localSheetId="51">{0,1,2,3,4,5,6}</definedName>
    <definedName name="Jours" localSheetId="52">{0,1,2,3,4,5,6}</definedName>
    <definedName name="Jours" localSheetId="53">{0,1,2,3,4,5,6}</definedName>
    <definedName name="Jours" localSheetId="93">{0,1,2,3,4,5,6}</definedName>
    <definedName name="Jours" localSheetId="56">{0,1,2,3,4,5,6}</definedName>
    <definedName name="Jours" localSheetId="98">{0,1,2,3,4,5,6}</definedName>
    <definedName name="Jours" localSheetId="99">{0,1,2,3,4,5,6}</definedName>
    <definedName name="Jours" localSheetId="96">{0,1,2,3,4,5,6}</definedName>
    <definedName name="Jours" localSheetId="94">{0,1,2,3,4,5,6}</definedName>
    <definedName name="Jours" localSheetId="55">{0,1,2,3,4,5,6}</definedName>
    <definedName name="Jours" localSheetId="95">{0,1,2,3,4,5,6}</definedName>
    <definedName name="Jours" localSheetId="78">{0,1,2,3,4,5,6}</definedName>
    <definedName name="Jours" localSheetId="111">{0,1,2,3,4,5,6}</definedName>
    <definedName name="Jours" localSheetId="75">{0,1,2,3,4,5,6}</definedName>
    <definedName name="Jours" localSheetId="72">{0,1,2,3,4,5,6}</definedName>
    <definedName name="Jours" localSheetId="73">{0,1,2,3,4,5,6}</definedName>
    <definedName name="Jours" localSheetId="74">{0,1,2,3,4,5,6}</definedName>
    <definedName name="Jours" localSheetId="107">{0,1,2,3,4,5,6}</definedName>
    <definedName name="Jours" localSheetId="77">{0,1,2,3,4,5,6}</definedName>
    <definedName name="Jours" localSheetId="112">{0,1,2,3,4,5,6}</definedName>
    <definedName name="Jours" localSheetId="113">{0,1,2,3,4,5,6}</definedName>
    <definedName name="Jours" localSheetId="110">{0,1,2,3,4,5,6}</definedName>
    <definedName name="Jours" localSheetId="108">{0,1,2,3,4,5,6}</definedName>
    <definedName name="Jours" localSheetId="76">{0,1,2,3,4,5,6}</definedName>
    <definedName name="Jours" localSheetId="109">{0,1,2,3,4,5,6}</definedName>
    <definedName name="Jours" localSheetId="64">{0,1,2,3,4,5,6}</definedName>
    <definedName name="Jours" localSheetId="90">{0,1,2,3,4,5,6}</definedName>
    <definedName name="Jours" localSheetId="61">{0,1,2,3,4,5,6}</definedName>
    <definedName name="Jours" localSheetId="58">{0,1,2,3,4,5,6}</definedName>
    <definedName name="Jours" localSheetId="59">{0,1,2,3,4,5,6}</definedName>
    <definedName name="Jours" localSheetId="60">{0,1,2,3,4,5,6}</definedName>
    <definedName name="Jours" localSheetId="86">{0,1,2,3,4,5,6}</definedName>
    <definedName name="Jours" localSheetId="63">{0,1,2,3,4,5,6}</definedName>
    <definedName name="Jours" localSheetId="91">{0,1,2,3,4,5,6}</definedName>
    <definedName name="Jours" localSheetId="92">{0,1,2,3,4,5,6}</definedName>
    <definedName name="Jours" localSheetId="89">{0,1,2,3,4,5,6}</definedName>
    <definedName name="Jours" localSheetId="87">{0,1,2,3,4,5,6}</definedName>
    <definedName name="Jours" localSheetId="62">{0,1,2,3,4,5,6}</definedName>
    <definedName name="Jours" localSheetId="88">{0,1,2,3,4,5,6}</definedName>
    <definedName name="Jours" localSheetId="71">{0,1,2,3,4,5,6}</definedName>
    <definedName name="Jours" localSheetId="104">{0,1,2,3,4,5,6}</definedName>
    <definedName name="Jours" localSheetId="68">{0,1,2,3,4,5,6}</definedName>
    <definedName name="Jours" localSheetId="65">{0,1,2,3,4,5,6}</definedName>
    <definedName name="Jours" localSheetId="66">{0,1,2,3,4,5,6}</definedName>
    <definedName name="Jours" localSheetId="67">{0,1,2,3,4,5,6}</definedName>
    <definedName name="Jours" localSheetId="100">{0,1,2,3,4,5,6}</definedName>
    <definedName name="Jours" localSheetId="70">{0,1,2,3,4,5,6}</definedName>
    <definedName name="Jours" localSheetId="105">{0,1,2,3,4,5,6}</definedName>
    <definedName name="Jours" localSheetId="106">{0,1,2,3,4,5,6}</definedName>
    <definedName name="Jours" localSheetId="103">{0,1,2,3,4,5,6}</definedName>
    <definedName name="Jours" localSheetId="101">{0,1,2,3,4,5,6}</definedName>
    <definedName name="Jours" localSheetId="69">{0,1,2,3,4,5,6}</definedName>
    <definedName name="Jours" localSheetId="102">{0,1,2,3,4,5,6}</definedName>
    <definedName name="Jours">{0,1,2,3,4,5,6}</definedName>
    <definedName name="Jourssemaine" localSheetId="8">{"LUNDI","MARDI","MERCREDI","JEUDI","VENDREDI","SAMEDI","DIMANCHE"}</definedName>
    <definedName name="Jourssemaine" localSheetId="27">{"LUNDI","MARDI","MERCREDI","JEUDI","VENDREDI","SAMEDI","DIMANCHE"}</definedName>
    <definedName name="Jourssemaine" localSheetId="5">{"LUNDI","MARDI","MERCREDI","JEUDI","VENDREDI","SAMEDI","DIMANCHE"}</definedName>
    <definedName name="Jourssemaine" localSheetId="2">{"LUNDI","MARDI","MERCREDI","JEUDI","VENDREDI","SAMEDI","DIMANCHE"}</definedName>
    <definedName name="Jourssemaine" localSheetId="3">{"LUNDI","MARDI","MERCREDI","JEUDI","VENDREDI","SAMEDI","DIMANCHE"}</definedName>
    <definedName name="Jourssemaine" localSheetId="4">{"LUNDI","MARDI","MERCREDI","JEUDI","VENDREDI","SAMEDI","DIMANCHE"}</definedName>
    <definedName name="Jourssemaine" localSheetId="23">{"LUNDI","MARDI","MERCREDI","JEUDI","VENDREDI","SAMEDI","DIMANCHE"}</definedName>
    <definedName name="Jourssemaine" localSheetId="7">{"LUNDI","MARDI","MERCREDI","JEUDI","VENDREDI","SAMEDI","DIMANCHE"}</definedName>
    <definedName name="Jourssemaine" localSheetId="28">{"LUNDI","MARDI","MERCREDI","JEUDI","VENDREDI","SAMEDI","DIMANCHE"}</definedName>
    <definedName name="Jourssemaine" localSheetId="29">{"LUNDI","MARDI","MERCREDI","JEUDI","VENDREDI","SAMEDI","DIMANCHE"}</definedName>
    <definedName name="Jourssemaine" localSheetId="26">{"LUNDI","MARDI","MERCREDI","JEUDI","VENDREDI","SAMEDI","DIMANCHE"}</definedName>
    <definedName name="Jourssemaine" localSheetId="24">{"LUNDI","MARDI","MERCREDI","JEUDI","VENDREDI","SAMEDI","DIMANCHE"}</definedName>
    <definedName name="Jourssemaine" localSheetId="6">{"LUNDI","MARDI","MERCREDI","JEUDI","VENDREDI","SAMEDI","DIMANCHE"}</definedName>
    <definedName name="Jourssemaine" localSheetId="25">{"LUNDI","MARDI","MERCREDI","JEUDI","VENDREDI","SAMEDI","DIMANCHE"}</definedName>
    <definedName name="Jourssemaine" localSheetId="15">{"LUNDI","MARDI","MERCREDI","JEUDI","VENDREDI","SAMEDI","DIMANCHE"}</definedName>
    <definedName name="Jourssemaine" localSheetId="34">{"LUNDI","MARDI","MERCREDI","JEUDI","VENDREDI","SAMEDI","DIMANCHE"}</definedName>
    <definedName name="Jourssemaine" localSheetId="12">{"LUNDI","MARDI","MERCREDI","JEUDI","VENDREDI","SAMEDI","DIMANCHE"}</definedName>
    <definedName name="Jourssemaine" localSheetId="9">{"LUNDI","MARDI","MERCREDI","JEUDI","VENDREDI","SAMEDI","DIMANCHE"}</definedName>
    <definedName name="Jourssemaine" localSheetId="10">{"LUNDI","MARDI","MERCREDI","JEUDI","VENDREDI","SAMEDI","DIMANCHE"}</definedName>
    <definedName name="Jourssemaine" localSheetId="11">{"LUNDI","MARDI","MERCREDI","JEUDI","VENDREDI","SAMEDI","DIMANCHE"}</definedName>
    <definedName name="Jourssemaine" localSheetId="30">{"LUNDI","MARDI","MERCREDI","JEUDI","VENDREDI","SAMEDI","DIMANCHE"}</definedName>
    <definedName name="Jourssemaine" localSheetId="14">{"LUNDI","MARDI","MERCREDI","JEUDI","VENDREDI","SAMEDI","DIMANCHE"}</definedName>
    <definedName name="Jourssemaine" localSheetId="35">{"LUNDI","MARDI","MERCREDI","JEUDI","VENDREDI","SAMEDI","DIMANCHE"}</definedName>
    <definedName name="Jourssemaine" localSheetId="36">{"LUNDI","MARDI","MERCREDI","JEUDI","VENDREDI","SAMEDI","DIMANCHE"}</definedName>
    <definedName name="Jourssemaine" localSheetId="33">{"LUNDI","MARDI","MERCREDI","JEUDI","VENDREDI","SAMEDI","DIMANCHE"}</definedName>
    <definedName name="Jourssemaine" localSheetId="31">{"LUNDI","MARDI","MERCREDI","JEUDI","VENDREDI","SAMEDI","DIMANCHE"}</definedName>
    <definedName name="Jourssemaine" localSheetId="13">{"LUNDI","MARDI","MERCREDI","JEUDI","VENDREDI","SAMEDI","DIMANCHE"}</definedName>
    <definedName name="Jourssemaine" localSheetId="32">{"LUNDI","MARDI","MERCREDI","JEUDI","VENDREDI","SAMEDI","DIMANCHE"}</definedName>
    <definedName name="Jourssemaine" localSheetId="22">{"LUNDI","MARDI","MERCREDI","JEUDI","VENDREDI","SAMEDI","DIMANCHE"}</definedName>
    <definedName name="Jourssemaine" localSheetId="41">{"LUNDI","MARDI","MERCREDI","JEUDI","VENDREDI","SAMEDI","DIMANCHE"}</definedName>
    <definedName name="Jourssemaine" localSheetId="19">{"LUNDI","MARDI","MERCREDI","JEUDI","VENDREDI","SAMEDI","DIMANCHE"}</definedName>
    <definedName name="Jourssemaine" localSheetId="16">{"LUNDI","MARDI","MERCREDI","JEUDI","VENDREDI","SAMEDI","DIMANCHE"}</definedName>
    <definedName name="Jourssemaine" localSheetId="17">{"LUNDI","MARDI","MERCREDI","JEUDI","VENDREDI","SAMEDI","DIMANCHE"}</definedName>
    <definedName name="Jourssemaine" localSheetId="18">{"LUNDI","MARDI","MERCREDI","JEUDI","VENDREDI","SAMEDI","DIMANCHE"}</definedName>
    <definedName name="Jourssemaine" localSheetId="37">{"LUNDI","MARDI","MERCREDI","JEUDI","VENDREDI","SAMEDI","DIMANCHE"}</definedName>
    <definedName name="Jourssemaine" localSheetId="21">{"LUNDI","MARDI","MERCREDI","JEUDI","VENDREDI","SAMEDI","DIMANCHE"}</definedName>
    <definedName name="Jourssemaine" localSheetId="42">{"LUNDI","MARDI","MERCREDI","JEUDI","VENDREDI","SAMEDI","DIMANCHE"}</definedName>
    <definedName name="Jourssemaine" localSheetId="43">{"LUNDI","MARDI","MERCREDI","JEUDI","VENDREDI","SAMEDI","DIMANCHE"}</definedName>
    <definedName name="Jourssemaine" localSheetId="40">{"LUNDI","MARDI","MERCREDI","JEUDI","VENDREDI","SAMEDI","DIMANCHE"}</definedName>
    <definedName name="Jourssemaine" localSheetId="38">{"LUNDI","MARDI","MERCREDI","JEUDI","VENDREDI","SAMEDI","DIMANCHE"}</definedName>
    <definedName name="Jourssemaine" localSheetId="20">{"LUNDI","MARDI","MERCREDI","JEUDI","VENDREDI","SAMEDI","DIMANCHE"}</definedName>
    <definedName name="Jourssemaine" localSheetId="39">{"LUNDI","MARDI","MERCREDI","JEUDI","VENDREDI","SAMEDI","DIMANCHE"}</definedName>
    <definedName name="Jourssemaine" localSheetId="120">{"LUNDI","MARDI","MERCREDI","JEUDI","VENDREDI","SAMEDI","DIMANCHE"}</definedName>
    <definedName name="Jourssemaine" localSheetId="160">{"LUNDI","MARDI","MERCREDI","JEUDI","VENDREDI","SAMEDI","DIMANCHE"}</definedName>
    <definedName name="Jourssemaine" localSheetId="117">{"LUNDI","MARDI","MERCREDI","JEUDI","VENDREDI","SAMEDI","DIMANCHE"}</definedName>
    <definedName name="Jourssemaine" localSheetId="114">{"LUNDI","MARDI","MERCREDI","JEUDI","VENDREDI","SAMEDI","DIMANCHE"}</definedName>
    <definedName name="Jourssemaine" localSheetId="115">{"LUNDI","MARDI","MERCREDI","JEUDI","VENDREDI","SAMEDI","DIMANCHE"}</definedName>
    <definedName name="Jourssemaine" localSheetId="116">{"LUNDI","MARDI","MERCREDI","JEUDI","VENDREDI","SAMEDI","DIMANCHE"}</definedName>
    <definedName name="Jourssemaine" localSheetId="156">{"LUNDI","MARDI","MERCREDI","JEUDI","VENDREDI","SAMEDI","DIMANCHE"}</definedName>
    <definedName name="Jourssemaine" localSheetId="119">{"LUNDI","MARDI","MERCREDI","JEUDI","VENDREDI","SAMEDI","DIMANCHE"}</definedName>
    <definedName name="Jourssemaine" localSheetId="161">{"LUNDI","MARDI","MERCREDI","JEUDI","VENDREDI","SAMEDI","DIMANCHE"}</definedName>
    <definedName name="Jourssemaine" localSheetId="162">{"LUNDI","MARDI","MERCREDI","JEUDI","VENDREDI","SAMEDI","DIMANCHE"}</definedName>
    <definedName name="Jourssemaine" localSheetId="159">{"LUNDI","MARDI","MERCREDI","JEUDI","VENDREDI","SAMEDI","DIMANCHE"}</definedName>
    <definedName name="Jourssemaine" localSheetId="157">{"LUNDI","MARDI","MERCREDI","JEUDI","VENDREDI","SAMEDI","DIMANCHE"}</definedName>
    <definedName name="Jourssemaine" localSheetId="118">{"LUNDI","MARDI","MERCREDI","JEUDI","VENDREDI","SAMEDI","DIMANCHE"}</definedName>
    <definedName name="Jourssemaine" localSheetId="158">{"LUNDI","MARDI","MERCREDI","JEUDI","VENDREDI","SAMEDI","DIMANCHE"}</definedName>
    <definedName name="Jourssemaine" localSheetId="141">{"LUNDI","MARDI","MERCREDI","JEUDI","VENDREDI","SAMEDI","DIMANCHE"}</definedName>
    <definedName name="Jourssemaine" localSheetId="181">{"LUNDI","MARDI","MERCREDI","JEUDI","VENDREDI","SAMEDI","DIMANCHE"}</definedName>
    <definedName name="Jourssemaine" localSheetId="138">{"LUNDI","MARDI","MERCREDI","JEUDI","VENDREDI","SAMEDI","DIMANCHE"}</definedName>
    <definedName name="Jourssemaine" localSheetId="135">{"LUNDI","MARDI","MERCREDI","JEUDI","VENDREDI","SAMEDI","DIMANCHE"}</definedName>
    <definedName name="Jourssemaine" localSheetId="136">{"LUNDI","MARDI","MERCREDI","JEUDI","VENDREDI","SAMEDI","DIMANCHE"}</definedName>
    <definedName name="Jourssemaine" localSheetId="137">{"LUNDI","MARDI","MERCREDI","JEUDI","VENDREDI","SAMEDI","DIMANCHE"}</definedName>
    <definedName name="Jourssemaine" localSheetId="177">{"LUNDI","MARDI","MERCREDI","JEUDI","VENDREDI","SAMEDI","DIMANCHE"}</definedName>
    <definedName name="Jourssemaine" localSheetId="140">{"LUNDI","MARDI","MERCREDI","JEUDI","VENDREDI","SAMEDI","DIMANCHE"}</definedName>
    <definedName name="Jourssemaine" localSheetId="182">{"LUNDI","MARDI","MERCREDI","JEUDI","VENDREDI","SAMEDI","DIMANCHE"}</definedName>
    <definedName name="Jourssemaine" localSheetId="183">{"LUNDI","MARDI","MERCREDI","JEUDI","VENDREDI","SAMEDI","DIMANCHE"}</definedName>
    <definedName name="Jourssemaine" localSheetId="180">{"LUNDI","MARDI","MERCREDI","JEUDI","VENDREDI","SAMEDI","DIMANCHE"}</definedName>
    <definedName name="Jourssemaine" localSheetId="178">{"LUNDI","MARDI","MERCREDI","JEUDI","VENDREDI","SAMEDI","DIMANCHE"}</definedName>
    <definedName name="Jourssemaine" localSheetId="139">{"LUNDI","MARDI","MERCREDI","JEUDI","VENDREDI","SAMEDI","DIMANCHE"}</definedName>
    <definedName name="Jourssemaine" localSheetId="179">{"LUNDI","MARDI","MERCREDI","JEUDI","VENDREDI","SAMEDI","DIMANCHE"}</definedName>
    <definedName name="Jourssemaine" localSheetId="127">{"LUNDI","MARDI","MERCREDI","JEUDI","VENDREDI","SAMEDI","DIMANCHE"}</definedName>
    <definedName name="Jourssemaine" localSheetId="167">{"LUNDI","MARDI","MERCREDI","JEUDI","VENDREDI","SAMEDI","DIMANCHE"}</definedName>
    <definedName name="Jourssemaine" localSheetId="124">{"LUNDI","MARDI","MERCREDI","JEUDI","VENDREDI","SAMEDI","DIMANCHE"}</definedName>
    <definedName name="Jourssemaine" localSheetId="121">{"LUNDI","MARDI","MERCREDI","JEUDI","VENDREDI","SAMEDI","DIMANCHE"}</definedName>
    <definedName name="Jourssemaine" localSheetId="122">{"LUNDI","MARDI","MERCREDI","JEUDI","VENDREDI","SAMEDI","DIMANCHE"}</definedName>
    <definedName name="Jourssemaine" localSheetId="123">{"LUNDI","MARDI","MERCREDI","JEUDI","VENDREDI","SAMEDI","DIMANCHE"}</definedName>
    <definedName name="Jourssemaine" localSheetId="163">{"LUNDI","MARDI","MERCREDI","JEUDI","VENDREDI","SAMEDI","DIMANCHE"}</definedName>
    <definedName name="Jourssemaine" localSheetId="126">{"LUNDI","MARDI","MERCREDI","JEUDI","VENDREDI","SAMEDI","DIMANCHE"}</definedName>
    <definedName name="Jourssemaine" localSheetId="168">{"LUNDI","MARDI","MERCREDI","JEUDI","VENDREDI","SAMEDI","DIMANCHE"}</definedName>
    <definedName name="Jourssemaine" localSheetId="169">{"LUNDI","MARDI","MERCREDI","JEUDI","VENDREDI","SAMEDI","DIMANCHE"}</definedName>
    <definedName name="Jourssemaine" localSheetId="166">{"LUNDI","MARDI","MERCREDI","JEUDI","VENDREDI","SAMEDI","DIMANCHE"}</definedName>
    <definedName name="Jourssemaine" localSheetId="164">{"LUNDI","MARDI","MERCREDI","JEUDI","VENDREDI","SAMEDI","DIMANCHE"}</definedName>
    <definedName name="Jourssemaine" localSheetId="125">{"LUNDI","MARDI","MERCREDI","JEUDI","VENDREDI","SAMEDI","DIMANCHE"}</definedName>
    <definedName name="Jourssemaine" localSheetId="165">{"LUNDI","MARDI","MERCREDI","JEUDI","VENDREDI","SAMEDI","DIMANCHE"}</definedName>
    <definedName name="Jourssemaine" localSheetId="148">{"LUNDI","MARDI","MERCREDI","JEUDI","VENDREDI","SAMEDI","DIMANCHE"}</definedName>
    <definedName name="Jourssemaine" localSheetId="188">{"LUNDI","MARDI","MERCREDI","JEUDI","VENDREDI","SAMEDI","DIMANCHE"}</definedName>
    <definedName name="Jourssemaine" localSheetId="145">{"LUNDI","MARDI","MERCREDI","JEUDI","VENDREDI","SAMEDI","DIMANCHE"}</definedName>
    <definedName name="Jourssemaine" localSheetId="142">{"LUNDI","MARDI","MERCREDI","JEUDI","VENDREDI","SAMEDI","DIMANCHE"}</definedName>
    <definedName name="Jourssemaine" localSheetId="143">{"LUNDI","MARDI","MERCREDI","JEUDI","VENDREDI","SAMEDI","DIMANCHE"}</definedName>
    <definedName name="Jourssemaine" localSheetId="144">{"LUNDI","MARDI","MERCREDI","JEUDI","VENDREDI","SAMEDI","DIMANCHE"}</definedName>
    <definedName name="Jourssemaine" localSheetId="184">{"LUNDI","MARDI","MERCREDI","JEUDI","VENDREDI","SAMEDI","DIMANCHE"}</definedName>
    <definedName name="Jourssemaine" localSheetId="147">{"LUNDI","MARDI","MERCREDI","JEUDI","VENDREDI","SAMEDI","DIMANCHE"}</definedName>
    <definedName name="Jourssemaine" localSheetId="189">{"LUNDI","MARDI","MERCREDI","JEUDI","VENDREDI","SAMEDI","DIMANCHE"}</definedName>
    <definedName name="Jourssemaine" localSheetId="190">{"LUNDI","MARDI","MERCREDI","JEUDI","VENDREDI","SAMEDI","DIMANCHE"}</definedName>
    <definedName name="Jourssemaine" localSheetId="187">{"LUNDI","MARDI","MERCREDI","JEUDI","VENDREDI","SAMEDI","DIMANCHE"}</definedName>
    <definedName name="Jourssemaine" localSheetId="185">{"LUNDI","MARDI","MERCREDI","JEUDI","VENDREDI","SAMEDI","DIMANCHE"}</definedName>
    <definedName name="Jourssemaine" localSheetId="146">{"LUNDI","MARDI","MERCREDI","JEUDI","VENDREDI","SAMEDI","DIMANCHE"}</definedName>
    <definedName name="Jourssemaine" localSheetId="186">{"LUNDI","MARDI","MERCREDI","JEUDI","VENDREDI","SAMEDI","DIMANCHE"}</definedName>
    <definedName name="Jourssemaine" localSheetId="134">{"LUNDI","MARDI","MERCREDI","JEUDI","VENDREDI","SAMEDI","DIMANCHE"}</definedName>
    <definedName name="Jourssemaine" localSheetId="174">{"LUNDI","MARDI","MERCREDI","JEUDI","VENDREDI","SAMEDI","DIMANCHE"}</definedName>
    <definedName name="Jourssemaine" localSheetId="131">{"LUNDI","MARDI","MERCREDI","JEUDI","VENDREDI","SAMEDI","DIMANCHE"}</definedName>
    <definedName name="Jourssemaine" localSheetId="128">{"LUNDI","MARDI","MERCREDI","JEUDI","VENDREDI","SAMEDI","DIMANCHE"}</definedName>
    <definedName name="Jourssemaine" localSheetId="129">{"LUNDI","MARDI","MERCREDI","JEUDI","VENDREDI","SAMEDI","DIMANCHE"}</definedName>
    <definedName name="Jourssemaine" localSheetId="130">{"LUNDI","MARDI","MERCREDI","JEUDI","VENDREDI","SAMEDI","DIMANCHE"}</definedName>
    <definedName name="Jourssemaine" localSheetId="170">{"LUNDI","MARDI","MERCREDI","JEUDI","VENDREDI","SAMEDI","DIMANCHE"}</definedName>
    <definedName name="Jourssemaine" localSheetId="133">{"LUNDI","MARDI","MERCREDI","JEUDI","VENDREDI","SAMEDI","DIMANCHE"}</definedName>
    <definedName name="Jourssemaine" localSheetId="175">{"LUNDI","MARDI","MERCREDI","JEUDI","VENDREDI","SAMEDI","DIMANCHE"}</definedName>
    <definedName name="Jourssemaine" localSheetId="176">{"LUNDI","MARDI","MERCREDI","JEUDI","VENDREDI","SAMEDI","DIMANCHE"}</definedName>
    <definedName name="Jourssemaine" localSheetId="173">{"LUNDI","MARDI","MERCREDI","JEUDI","VENDREDI","SAMEDI","DIMANCHE"}</definedName>
    <definedName name="Jourssemaine" localSheetId="171">{"LUNDI","MARDI","MERCREDI","JEUDI","VENDREDI","SAMEDI","DIMANCHE"}</definedName>
    <definedName name="Jourssemaine" localSheetId="132">{"LUNDI","MARDI","MERCREDI","JEUDI","VENDREDI","SAMEDI","DIMANCHE"}</definedName>
    <definedName name="Jourssemaine" localSheetId="172">{"LUNDI","MARDI","MERCREDI","JEUDI","VENDREDI","SAMEDI","DIMANCHE"}</definedName>
    <definedName name="Jourssemaine" localSheetId="155">{"LUNDI","MARDI","MERCREDI","JEUDI","VENDREDI","SAMEDI","DIMANCHE"}</definedName>
    <definedName name="Jourssemaine" localSheetId="195">{"LUNDI","MARDI","MERCREDI","JEUDI","VENDREDI","SAMEDI","DIMANCHE"}</definedName>
    <definedName name="Jourssemaine" localSheetId="152">{"LUNDI","MARDI","MERCREDI","JEUDI","VENDREDI","SAMEDI","DIMANCHE"}</definedName>
    <definedName name="Jourssemaine" localSheetId="149">{"LUNDI","MARDI","MERCREDI","JEUDI","VENDREDI","SAMEDI","DIMANCHE"}</definedName>
    <definedName name="Jourssemaine" localSheetId="150">{"LUNDI","MARDI","MERCREDI","JEUDI","VENDREDI","SAMEDI","DIMANCHE"}</definedName>
    <definedName name="Jourssemaine" localSheetId="151">{"LUNDI","MARDI","MERCREDI","JEUDI","VENDREDI","SAMEDI","DIMANCHE"}</definedName>
    <definedName name="Jourssemaine" localSheetId="191">{"LUNDI","MARDI","MERCREDI","JEUDI","VENDREDI","SAMEDI","DIMANCHE"}</definedName>
    <definedName name="Jourssemaine" localSheetId="154">{"LUNDI","MARDI","MERCREDI","JEUDI","VENDREDI","SAMEDI","DIMANCHE"}</definedName>
    <definedName name="Jourssemaine" localSheetId="196">{"LUNDI","MARDI","MERCREDI","JEUDI","VENDREDI","SAMEDI","DIMANCHE"}</definedName>
    <definedName name="Jourssemaine" localSheetId="197">{"LUNDI","MARDI","MERCREDI","JEUDI","VENDREDI","SAMEDI","DIMANCHE"}</definedName>
    <definedName name="Jourssemaine" localSheetId="194">{"LUNDI","MARDI","MERCREDI","JEUDI","VENDREDI","SAMEDI","DIMANCHE"}</definedName>
    <definedName name="Jourssemaine" localSheetId="192">{"LUNDI","MARDI","MERCREDI","JEUDI","VENDREDI","SAMEDI","DIMANCHE"}</definedName>
    <definedName name="Jourssemaine" localSheetId="153">{"LUNDI","MARDI","MERCREDI","JEUDI","VENDREDI","SAMEDI","DIMANCHE"}</definedName>
    <definedName name="Jourssemaine" localSheetId="193">{"LUNDI","MARDI","MERCREDI","JEUDI","VENDREDI","SAMEDI","DIMANCHE"}</definedName>
    <definedName name="Jourssemaine" localSheetId="50">{"LUNDI","MARDI","MERCREDI","JEUDI","VENDREDI","SAMEDI","DIMANCHE"}</definedName>
    <definedName name="Jourssemaine" localSheetId="83">{"LUNDI","MARDI","MERCREDI","JEUDI","VENDREDI","SAMEDI","DIMANCHE"}</definedName>
    <definedName name="Jourssemaine" localSheetId="47">{"LUNDI","MARDI","MERCREDI","JEUDI","VENDREDI","SAMEDI","DIMANCHE"}</definedName>
    <definedName name="Jourssemaine" localSheetId="44">{"LUNDI","MARDI","MERCREDI","JEUDI","VENDREDI","SAMEDI","DIMANCHE"}</definedName>
    <definedName name="Jourssemaine" localSheetId="45">{"LUNDI","MARDI","MERCREDI","JEUDI","VENDREDI","SAMEDI","DIMANCHE"}</definedName>
    <definedName name="Jourssemaine" localSheetId="46">{"LUNDI","MARDI","MERCREDI","JEUDI","VENDREDI","SAMEDI","DIMANCHE"}</definedName>
    <definedName name="Jourssemaine" localSheetId="79">{"LUNDI","MARDI","MERCREDI","JEUDI","VENDREDI","SAMEDI","DIMANCHE"}</definedName>
    <definedName name="Jourssemaine" localSheetId="49">{"LUNDI","MARDI","MERCREDI","JEUDI","VENDREDI","SAMEDI","DIMANCHE"}</definedName>
    <definedName name="Jourssemaine" localSheetId="84">{"LUNDI","MARDI","MERCREDI","JEUDI","VENDREDI","SAMEDI","DIMANCHE"}</definedName>
    <definedName name="Jourssemaine" localSheetId="85">{"LUNDI","MARDI","MERCREDI","JEUDI","VENDREDI","SAMEDI","DIMANCHE"}</definedName>
    <definedName name="Jourssemaine" localSheetId="82">{"LUNDI","MARDI","MERCREDI","JEUDI","VENDREDI","SAMEDI","DIMANCHE"}</definedName>
    <definedName name="Jourssemaine" localSheetId="80">{"LUNDI","MARDI","MERCREDI","JEUDI","VENDREDI","SAMEDI","DIMANCHE"}</definedName>
    <definedName name="Jourssemaine" localSheetId="48">{"LUNDI","MARDI","MERCREDI","JEUDI","VENDREDI","SAMEDI","DIMANCHE"}</definedName>
    <definedName name="Jourssemaine" localSheetId="81">{"LUNDI","MARDI","MERCREDI","JEUDI","VENDREDI","SAMEDI","DIMANCHE"}</definedName>
    <definedName name="Jourssemaine" localSheetId="57">{"LUNDI","MARDI","MERCREDI","JEUDI","VENDREDI","SAMEDI","DIMANCHE"}</definedName>
    <definedName name="Jourssemaine" localSheetId="97">{"LUNDI","MARDI","MERCREDI","JEUDI","VENDREDI","SAMEDI","DIMANCHE"}</definedName>
    <definedName name="Jourssemaine" localSheetId="54">{"LUNDI","MARDI","MERCREDI","JEUDI","VENDREDI","SAMEDI","DIMANCHE"}</definedName>
    <definedName name="Jourssemaine" localSheetId="51">{"LUNDI","MARDI","MERCREDI","JEUDI","VENDREDI","SAMEDI","DIMANCHE"}</definedName>
    <definedName name="Jourssemaine" localSheetId="52">{"LUNDI","MARDI","MERCREDI","JEUDI","VENDREDI","SAMEDI","DIMANCHE"}</definedName>
    <definedName name="Jourssemaine" localSheetId="53">{"LUNDI","MARDI","MERCREDI","JEUDI","VENDREDI","SAMEDI","DIMANCHE"}</definedName>
    <definedName name="Jourssemaine" localSheetId="93">{"LUNDI","MARDI","MERCREDI","JEUDI","VENDREDI","SAMEDI","DIMANCHE"}</definedName>
    <definedName name="Jourssemaine" localSheetId="56">{"LUNDI","MARDI","MERCREDI","JEUDI","VENDREDI","SAMEDI","DIMANCHE"}</definedName>
    <definedName name="Jourssemaine" localSheetId="98">{"LUNDI","MARDI","MERCREDI","JEUDI","VENDREDI","SAMEDI","DIMANCHE"}</definedName>
    <definedName name="Jourssemaine" localSheetId="99">{"LUNDI","MARDI","MERCREDI","JEUDI","VENDREDI","SAMEDI","DIMANCHE"}</definedName>
    <definedName name="Jourssemaine" localSheetId="96">{"LUNDI","MARDI","MERCREDI","JEUDI","VENDREDI","SAMEDI","DIMANCHE"}</definedName>
    <definedName name="Jourssemaine" localSheetId="94">{"LUNDI","MARDI","MERCREDI","JEUDI","VENDREDI","SAMEDI","DIMANCHE"}</definedName>
    <definedName name="Jourssemaine" localSheetId="55">{"LUNDI","MARDI","MERCREDI","JEUDI","VENDREDI","SAMEDI","DIMANCHE"}</definedName>
    <definedName name="Jourssemaine" localSheetId="95">{"LUNDI","MARDI","MERCREDI","JEUDI","VENDREDI","SAMEDI","DIMANCHE"}</definedName>
    <definedName name="Jourssemaine" localSheetId="78">{"LUNDI","MARDI","MERCREDI","JEUDI","VENDREDI","SAMEDI","DIMANCHE"}</definedName>
    <definedName name="Jourssemaine" localSheetId="111">{"LUNDI","MARDI","MERCREDI","JEUDI","VENDREDI","SAMEDI","DIMANCHE"}</definedName>
    <definedName name="Jourssemaine" localSheetId="75">{"LUNDI","MARDI","MERCREDI","JEUDI","VENDREDI","SAMEDI","DIMANCHE"}</definedName>
    <definedName name="Jourssemaine" localSheetId="72">{"LUNDI","MARDI","MERCREDI","JEUDI","VENDREDI","SAMEDI","DIMANCHE"}</definedName>
    <definedName name="Jourssemaine" localSheetId="73">{"LUNDI","MARDI","MERCREDI","JEUDI","VENDREDI","SAMEDI","DIMANCHE"}</definedName>
    <definedName name="Jourssemaine" localSheetId="74">{"LUNDI","MARDI","MERCREDI","JEUDI","VENDREDI","SAMEDI","DIMANCHE"}</definedName>
    <definedName name="Jourssemaine" localSheetId="107">{"LUNDI","MARDI","MERCREDI","JEUDI","VENDREDI","SAMEDI","DIMANCHE"}</definedName>
    <definedName name="Jourssemaine" localSheetId="77">{"LUNDI","MARDI","MERCREDI","JEUDI","VENDREDI","SAMEDI","DIMANCHE"}</definedName>
    <definedName name="Jourssemaine" localSheetId="112">{"LUNDI","MARDI","MERCREDI","JEUDI","VENDREDI","SAMEDI","DIMANCHE"}</definedName>
    <definedName name="Jourssemaine" localSheetId="113">{"LUNDI","MARDI","MERCREDI","JEUDI","VENDREDI","SAMEDI","DIMANCHE"}</definedName>
    <definedName name="Jourssemaine" localSheetId="110">{"LUNDI","MARDI","MERCREDI","JEUDI","VENDREDI","SAMEDI","DIMANCHE"}</definedName>
    <definedName name="Jourssemaine" localSheetId="108">{"LUNDI","MARDI","MERCREDI","JEUDI","VENDREDI","SAMEDI","DIMANCHE"}</definedName>
    <definedName name="Jourssemaine" localSheetId="76">{"LUNDI","MARDI","MERCREDI","JEUDI","VENDREDI","SAMEDI","DIMANCHE"}</definedName>
    <definedName name="Jourssemaine" localSheetId="109">{"LUNDI","MARDI","MERCREDI","JEUDI","VENDREDI","SAMEDI","DIMANCHE"}</definedName>
    <definedName name="Jourssemaine" localSheetId="64">{"LUNDI","MARDI","MERCREDI","JEUDI","VENDREDI","SAMEDI","DIMANCHE"}</definedName>
    <definedName name="Jourssemaine" localSheetId="90">{"LUNDI","MARDI","MERCREDI","JEUDI","VENDREDI","SAMEDI","DIMANCHE"}</definedName>
    <definedName name="Jourssemaine" localSheetId="61">{"LUNDI","MARDI","MERCREDI","JEUDI","VENDREDI","SAMEDI","DIMANCHE"}</definedName>
    <definedName name="Jourssemaine" localSheetId="58">{"LUNDI","MARDI","MERCREDI","JEUDI","VENDREDI","SAMEDI","DIMANCHE"}</definedName>
    <definedName name="Jourssemaine" localSheetId="59">{"LUNDI","MARDI","MERCREDI","JEUDI","VENDREDI","SAMEDI","DIMANCHE"}</definedName>
    <definedName name="Jourssemaine" localSheetId="60">{"LUNDI","MARDI","MERCREDI","JEUDI","VENDREDI","SAMEDI","DIMANCHE"}</definedName>
    <definedName name="Jourssemaine" localSheetId="86">{"LUNDI","MARDI","MERCREDI","JEUDI","VENDREDI","SAMEDI","DIMANCHE"}</definedName>
    <definedName name="Jourssemaine" localSheetId="63">{"LUNDI","MARDI","MERCREDI","JEUDI","VENDREDI","SAMEDI","DIMANCHE"}</definedName>
    <definedName name="Jourssemaine" localSheetId="91">{"LUNDI","MARDI","MERCREDI","JEUDI","VENDREDI","SAMEDI","DIMANCHE"}</definedName>
    <definedName name="Jourssemaine" localSheetId="92">{"LUNDI","MARDI","MERCREDI","JEUDI","VENDREDI","SAMEDI","DIMANCHE"}</definedName>
    <definedName name="Jourssemaine" localSheetId="89">{"LUNDI","MARDI","MERCREDI","JEUDI","VENDREDI","SAMEDI","DIMANCHE"}</definedName>
    <definedName name="Jourssemaine" localSheetId="87">{"LUNDI","MARDI","MERCREDI","JEUDI","VENDREDI","SAMEDI","DIMANCHE"}</definedName>
    <definedName name="Jourssemaine" localSheetId="62">{"LUNDI","MARDI","MERCREDI","JEUDI","VENDREDI","SAMEDI","DIMANCHE"}</definedName>
    <definedName name="Jourssemaine" localSheetId="88">{"LUNDI","MARDI","MERCREDI","JEUDI","VENDREDI","SAMEDI","DIMANCHE"}</definedName>
    <definedName name="Jourssemaine" localSheetId="71">{"LUNDI","MARDI","MERCREDI","JEUDI","VENDREDI","SAMEDI","DIMANCHE"}</definedName>
    <definedName name="Jourssemaine" localSheetId="104">{"LUNDI","MARDI","MERCREDI","JEUDI","VENDREDI","SAMEDI","DIMANCHE"}</definedName>
    <definedName name="Jourssemaine" localSheetId="68">{"LUNDI","MARDI","MERCREDI","JEUDI","VENDREDI","SAMEDI","DIMANCHE"}</definedName>
    <definedName name="Jourssemaine" localSheetId="65">{"LUNDI","MARDI","MERCREDI","JEUDI","VENDREDI","SAMEDI","DIMANCHE"}</definedName>
    <definedName name="Jourssemaine" localSheetId="66">{"LUNDI","MARDI","MERCREDI","JEUDI","VENDREDI","SAMEDI","DIMANCHE"}</definedName>
    <definedName name="Jourssemaine" localSheetId="67">{"LUNDI","MARDI","MERCREDI","JEUDI","VENDREDI","SAMEDI","DIMANCHE"}</definedName>
    <definedName name="Jourssemaine" localSheetId="100">{"LUNDI","MARDI","MERCREDI","JEUDI","VENDREDI","SAMEDI","DIMANCHE"}</definedName>
    <definedName name="Jourssemaine" localSheetId="70">{"LUNDI","MARDI","MERCREDI","JEUDI","VENDREDI","SAMEDI","DIMANCHE"}</definedName>
    <definedName name="Jourssemaine" localSheetId="105">{"LUNDI","MARDI","MERCREDI","JEUDI","VENDREDI","SAMEDI","DIMANCHE"}</definedName>
    <definedName name="Jourssemaine" localSheetId="106">{"LUNDI","MARDI","MERCREDI","JEUDI","VENDREDI","SAMEDI","DIMANCHE"}</definedName>
    <definedName name="Jourssemaine" localSheetId="103">{"LUNDI","MARDI","MERCREDI","JEUDI","VENDREDI","SAMEDI","DIMANCHE"}</definedName>
    <definedName name="Jourssemaine" localSheetId="101">{"LUNDI","MARDI","MERCREDI","JEUDI","VENDREDI","SAMEDI","DIMANCHE"}</definedName>
    <definedName name="Jourssemaine" localSheetId="69">{"LUNDI","MARDI","MERCREDI","JEUDI","VENDREDI","SAMEDI","DIMANCHE"}</definedName>
    <definedName name="Jourssemaine" localSheetId="102">{"LUNDI","MARDI","MERCREDI","JEUDI","VENDREDI","SAMEDI","DIMANCHE"}</definedName>
    <definedName name="Jourssemaine">{"LUNDI","MARDI","MERCREDI","JEUDI","VENDREDI","SAMEDI","DIMANCHE"}</definedName>
    <definedName name="Mois" localSheetId="8">{"Janvier","Février","Mars","Avril","Mai","Juin","Juillet","Août","Septembre","Octobre","Novembre","Décembre"}</definedName>
    <definedName name="Mois" localSheetId="27">{"Janvier","Février","Mars","Avril","Mai","Juin","Juillet","Août","Septembre","Octobre","Novembre","Décembre"}</definedName>
    <definedName name="Mois" localSheetId="5">{"Janvier","Février","Mars","Avril","Mai","Juin","Juillet","Août","Septembre","Octobre","Novembre","Décembre"}</definedName>
    <definedName name="Mois" localSheetId="2">{"Janvier","Février","Mars","Avril","Mai","Juin","Juillet","Août","Septembre","Octobre","Novembre","Décembre"}</definedName>
    <definedName name="Mois" localSheetId="3">{"Janvier","Février","Mars","Avril","Mai","Juin","Juillet","Août","Septembre","Octobre","Novembre","Décembre"}</definedName>
    <definedName name="Mois" localSheetId="4">{"Janvier","Février","Mars","Avril","Mai","Juin","Juillet","Août","Septembre","Octobre","Novembre","Décembre"}</definedName>
    <definedName name="Mois" localSheetId="23">{"Janvier","Février","Mars","Avril","Mai","Juin","Juillet","Août","Septembre","Octobre","Novembre","Décembre"}</definedName>
    <definedName name="Mois" localSheetId="7">{"Janvier","Février","Mars","Avril","Mai","Juin","Juillet","Août","Septembre","Octobre","Novembre","Décembre"}</definedName>
    <definedName name="Mois" localSheetId="28">{"Janvier","Février","Mars","Avril","Mai","Juin","Juillet","Août","Septembre","Octobre","Novembre","Décembre"}</definedName>
    <definedName name="Mois" localSheetId="29">{"Janvier","Février","Mars","Avril","Mai","Juin","Juillet","Août","Septembre","Octobre","Novembre","Décembre"}</definedName>
    <definedName name="Mois" localSheetId="26">{"Janvier","Février","Mars","Avril","Mai","Juin","Juillet","Août","Septembre","Octobre","Novembre","Décembre"}</definedName>
    <definedName name="Mois" localSheetId="24">{"Janvier","Février","Mars","Avril","Mai","Juin","Juillet","Août","Septembre","Octobre","Novembre","Décembre"}</definedName>
    <definedName name="Mois" localSheetId="6">{"Janvier","Février","Mars","Avril","Mai","Juin","Juillet","Août","Septembre","Octobre","Novembre","Décembre"}</definedName>
    <definedName name="Mois" localSheetId="25">{"Janvier","Février","Mars","Avril","Mai","Juin","Juillet","Août","Septembre","Octobre","Novembre","Décembre"}</definedName>
    <definedName name="Mois" localSheetId="15">{"Janvier","Février","Mars","Avril","Mai","Juin","Juillet","Août","Septembre","Octobre","Novembre","Décembre"}</definedName>
    <definedName name="Mois" localSheetId="34">{"Janvier","Février","Mars","Avril","Mai","Juin","Juillet","Août","Septembre","Octobre","Novembre","Décembre"}</definedName>
    <definedName name="Mois" localSheetId="12">{"Janvier","Février","Mars","Avril","Mai","Juin","Juillet","Août","Septembre","Octobre","Novembre","Décembre"}</definedName>
    <definedName name="Mois" localSheetId="9">{"Janvier","Février","Mars","Avril","Mai","Juin","Juillet","Août","Septembre","Octobre","Novembre","Décembre"}</definedName>
    <definedName name="Mois" localSheetId="10">{"Janvier","Février","Mars","Avril","Mai","Juin","Juillet","Août","Septembre","Octobre","Novembre","Décembre"}</definedName>
    <definedName name="Mois" localSheetId="11">{"Janvier","Février","Mars","Avril","Mai","Juin","Juillet","Août","Septembre","Octobre","Novembre","Décembre"}</definedName>
    <definedName name="Mois" localSheetId="30">{"Janvier","Février","Mars","Avril","Mai","Juin","Juillet","Août","Septembre","Octobre","Novembre","Décembre"}</definedName>
    <definedName name="Mois" localSheetId="14">{"Janvier","Février","Mars","Avril","Mai","Juin","Juillet","Août","Septembre","Octobre","Novembre","Décembre"}</definedName>
    <definedName name="Mois" localSheetId="35">{"Janvier","Février","Mars","Avril","Mai","Juin","Juillet","Août","Septembre","Octobre","Novembre","Décembre"}</definedName>
    <definedName name="Mois" localSheetId="36">{"Janvier","Février","Mars","Avril","Mai","Juin","Juillet","Août","Septembre","Octobre","Novembre","Décembre"}</definedName>
    <definedName name="Mois" localSheetId="33">{"Janvier","Février","Mars","Avril","Mai","Juin","Juillet","Août","Septembre","Octobre","Novembre","Décembre"}</definedName>
    <definedName name="Mois" localSheetId="31">{"Janvier","Février","Mars","Avril","Mai","Juin","Juillet","Août","Septembre","Octobre","Novembre","Décembre"}</definedName>
    <definedName name="Mois" localSheetId="13">{"Janvier","Février","Mars","Avril","Mai","Juin","Juillet","Août","Septembre","Octobre","Novembre","Décembre"}</definedName>
    <definedName name="Mois" localSheetId="32">{"Janvier","Février","Mars","Avril","Mai","Juin","Juillet","Août","Septembre","Octobre","Novembre","Décembre"}</definedName>
    <definedName name="Mois" localSheetId="22">{"Janvier","Février","Mars","Avril","Mai","Juin","Juillet","Août","Septembre","Octobre","Novembre","Décembre"}</definedName>
    <definedName name="Mois" localSheetId="41">{"Janvier","Février","Mars","Avril","Mai","Juin","Juillet","Août","Septembre","Octobre","Novembre","Décembre"}</definedName>
    <definedName name="Mois" localSheetId="19">{"Janvier","Février","Mars","Avril","Mai","Juin","Juillet","Août","Septembre","Octobre","Novembre","Décembre"}</definedName>
    <definedName name="Mois" localSheetId="16">{"Janvier","Février","Mars","Avril","Mai","Juin","Juillet","Août","Septembre","Octobre","Novembre","Décembre"}</definedName>
    <definedName name="Mois" localSheetId="17">{"Janvier","Février","Mars","Avril","Mai","Juin","Juillet","Août","Septembre","Octobre","Novembre","Décembre"}</definedName>
    <definedName name="Mois" localSheetId="18">{"Janvier","Février","Mars","Avril","Mai","Juin","Juillet","Août","Septembre","Octobre","Novembre","Décembre"}</definedName>
    <definedName name="Mois" localSheetId="37">{"Janvier","Février","Mars","Avril","Mai","Juin","Juillet","Août","Septembre","Octobre","Novembre","Décembre"}</definedName>
    <definedName name="Mois" localSheetId="21">{"Janvier","Février","Mars","Avril","Mai","Juin","Juillet","Août","Septembre","Octobre","Novembre","Décembre"}</definedName>
    <definedName name="Mois" localSheetId="42">{"Janvier","Février","Mars","Avril","Mai","Juin","Juillet","Août","Septembre","Octobre","Novembre","Décembre"}</definedName>
    <definedName name="Mois" localSheetId="43">{"Janvier","Février","Mars","Avril","Mai","Juin","Juillet","Août","Septembre","Octobre","Novembre","Décembre"}</definedName>
    <definedName name="Mois" localSheetId="40">{"Janvier","Février","Mars","Avril","Mai","Juin","Juillet","Août","Septembre","Octobre","Novembre","Décembre"}</definedName>
    <definedName name="Mois" localSheetId="38">{"Janvier","Février","Mars","Avril","Mai","Juin","Juillet","Août","Septembre","Octobre","Novembre","Décembre"}</definedName>
    <definedName name="Mois" localSheetId="20">{"Janvier","Février","Mars","Avril","Mai","Juin","Juillet","Août","Septembre","Octobre","Novembre","Décembre"}</definedName>
    <definedName name="Mois" localSheetId="39">{"Janvier","Février","Mars","Avril","Mai","Juin","Juillet","Août","Septembre","Octobre","Novembre","Décembre"}</definedName>
    <definedName name="Mois" localSheetId="120">{"Janvier","Février","Mars","Avril","Mai","Juin","Juillet","Août","Septembre","Octobre","Novembre","Décembre"}</definedName>
    <definedName name="Mois" localSheetId="160">{"Janvier","Février","Mars","Avril","Mai","Juin","Juillet","Août","Septembre","Octobre","Novembre","Décembre"}</definedName>
    <definedName name="Mois" localSheetId="117">{"Janvier","Février","Mars","Avril","Mai","Juin","Juillet","Août","Septembre","Octobre","Novembre","Décembre"}</definedName>
    <definedName name="Mois" localSheetId="114">{"Janvier","Février","Mars","Avril","Mai","Juin","Juillet","Août","Septembre","Octobre","Novembre","Décembre"}</definedName>
    <definedName name="Mois" localSheetId="115">{"Janvier","Février","Mars","Avril","Mai","Juin","Juillet","Août","Septembre","Octobre","Novembre","Décembre"}</definedName>
    <definedName name="Mois" localSheetId="116">{"Janvier","Février","Mars","Avril","Mai","Juin","Juillet","Août","Septembre","Octobre","Novembre","Décembre"}</definedName>
    <definedName name="Mois" localSheetId="156">{"Janvier","Février","Mars","Avril","Mai","Juin","Juillet","Août","Septembre","Octobre","Novembre","Décembre"}</definedName>
    <definedName name="Mois" localSheetId="119">{"Janvier","Février","Mars","Avril","Mai","Juin","Juillet","Août","Septembre","Octobre","Novembre","Décembre"}</definedName>
    <definedName name="Mois" localSheetId="161">{"Janvier","Février","Mars","Avril","Mai","Juin","Juillet","Août","Septembre","Octobre","Novembre","Décembre"}</definedName>
    <definedName name="Mois" localSheetId="162">{"Janvier","Février","Mars","Avril","Mai","Juin","Juillet","Août","Septembre","Octobre","Novembre","Décembre"}</definedName>
    <definedName name="Mois" localSheetId="159">{"Janvier","Février","Mars","Avril","Mai","Juin","Juillet","Août","Septembre","Octobre","Novembre","Décembre"}</definedName>
    <definedName name="Mois" localSheetId="157">{"Janvier","Février","Mars","Avril","Mai","Juin","Juillet","Août","Septembre","Octobre","Novembre","Décembre"}</definedName>
    <definedName name="Mois" localSheetId="118">{"Janvier","Février","Mars","Avril","Mai","Juin","Juillet","Août","Septembre","Octobre","Novembre","Décembre"}</definedName>
    <definedName name="Mois" localSheetId="158">{"Janvier","Février","Mars","Avril","Mai","Juin","Juillet","Août","Septembre","Octobre","Novembre","Décembre"}</definedName>
    <definedName name="Mois" localSheetId="141">{"Janvier","Février","Mars","Avril","Mai","Juin","Juillet","Août","Septembre","Octobre","Novembre","Décembre"}</definedName>
    <definedName name="Mois" localSheetId="181">{"Janvier","Février","Mars","Avril","Mai","Juin","Juillet","Août","Septembre","Octobre","Novembre","Décembre"}</definedName>
    <definedName name="Mois" localSheetId="138">{"Janvier","Février","Mars","Avril","Mai","Juin","Juillet","Août","Septembre","Octobre","Novembre","Décembre"}</definedName>
    <definedName name="Mois" localSheetId="135">{"Janvier","Février","Mars","Avril","Mai","Juin","Juillet","Août","Septembre","Octobre","Novembre","Décembre"}</definedName>
    <definedName name="Mois" localSheetId="136">{"Janvier","Février","Mars","Avril","Mai","Juin","Juillet","Août","Septembre","Octobre","Novembre","Décembre"}</definedName>
    <definedName name="Mois" localSheetId="137">{"Janvier","Février","Mars","Avril","Mai","Juin","Juillet","Août","Septembre","Octobre","Novembre","Décembre"}</definedName>
    <definedName name="Mois" localSheetId="177">{"Janvier","Février","Mars","Avril","Mai","Juin","Juillet","Août","Septembre","Octobre","Novembre","Décembre"}</definedName>
    <definedName name="Mois" localSheetId="140">{"Janvier","Février","Mars","Avril","Mai","Juin","Juillet","Août","Septembre","Octobre","Novembre","Décembre"}</definedName>
    <definedName name="Mois" localSheetId="182">{"Janvier","Février","Mars","Avril","Mai","Juin","Juillet","Août","Septembre","Octobre","Novembre","Décembre"}</definedName>
    <definedName name="Mois" localSheetId="183">{"Janvier","Février","Mars","Avril","Mai","Juin","Juillet","Août","Septembre","Octobre","Novembre","Décembre"}</definedName>
    <definedName name="Mois" localSheetId="180">{"Janvier","Février","Mars","Avril","Mai","Juin","Juillet","Août","Septembre","Octobre","Novembre","Décembre"}</definedName>
    <definedName name="Mois" localSheetId="178">{"Janvier","Février","Mars","Avril","Mai","Juin","Juillet","Août","Septembre","Octobre","Novembre","Décembre"}</definedName>
    <definedName name="Mois" localSheetId="139">{"Janvier","Février","Mars","Avril","Mai","Juin","Juillet","Août","Septembre","Octobre","Novembre","Décembre"}</definedName>
    <definedName name="Mois" localSheetId="179">{"Janvier","Février","Mars","Avril","Mai","Juin","Juillet","Août","Septembre","Octobre","Novembre","Décembre"}</definedName>
    <definedName name="Mois" localSheetId="127">{"Janvier","Février","Mars","Avril","Mai","Juin","Juillet","Août","Septembre","Octobre","Novembre","Décembre"}</definedName>
    <definedName name="Mois" localSheetId="167">{"Janvier","Février","Mars","Avril","Mai","Juin","Juillet","Août","Septembre","Octobre","Novembre","Décembre"}</definedName>
    <definedName name="Mois" localSheetId="124">{"Janvier","Février","Mars","Avril","Mai","Juin","Juillet","Août","Septembre","Octobre","Novembre","Décembre"}</definedName>
    <definedName name="Mois" localSheetId="121">{"Janvier","Février","Mars","Avril","Mai","Juin","Juillet","Août","Septembre","Octobre","Novembre","Décembre"}</definedName>
    <definedName name="Mois" localSheetId="122">{"Janvier","Février","Mars","Avril","Mai","Juin","Juillet","Août","Septembre","Octobre","Novembre","Décembre"}</definedName>
    <definedName name="Mois" localSheetId="123">{"Janvier","Février","Mars","Avril","Mai","Juin","Juillet","Août","Septembre","Octobre","Novembre","Décembre"}</definedName>
    <definedName name="Mois" localSheetId="163">{"Janvier","Février","Mars","Avril","Mai","Juin","Juillet","Août","Septembre","Octobre","Novembre","Décembre"}</definedName>
    <definedName name="Mois" localSheetId="126">{"Janvier","Février","Mars","Avril","Mai","Juin","Juillet","Août","Septembre","Octobre","Novembre","Décembre"}</definedName>
    <definedName name="Mois" localSheetId="168">{"Janvier","Février","Mars","Avril","Mai","Juin","Juillet","Août","Septembre","Octobre","Novembre","Décembre"}</definedName>
    <definedName name="Mois" localSheetId="169">{"Janvier","Février","Mars","Avril","Mai","Juin","Juillet","Août","Septembre","Octobre","Novembre","Décembre"}</definedName>
    <definedName name="Mois" localSheetId="166">{"Janvier","Février","Mars","Avril","Mai","Juin","Juillet","Août","Septembre","Octobre","Novembre","Décembre"}</definedName>
    <definedName name="Mois" localSheetId="164">{"Janvier","Février","Mars","Avril","Mai","Juin","Juillet","Août","Septembre","Octobre","Novembre","Décembre"}</definedName>
    <definedName name="Mois" localSheetId="125">{"Janvier","Février","Mars","Avril","Mai","Juin","Juillet","Août","Septembre","Octobre","Novembre","Décembre"}</definedName>
    <definedName name="Mois" localSheetId="165">{"Janvier","Février","Mars","Avril","Mai","Juin","Juillet","Août","Septembre","Octobre","Novembre","Décembre"}</definedName>
    <definedName name="Mois" localSheetId="148">{"Janvier","Février","Mars","Avril","Mai","Juin","Juillet","Août","Septembre","Octobre","Novembre","Décembre"}</definedName>
    <definedName name="Mois" localSheetId="188">{"Janvier","Février","Mars","Avril","Mai","Juin","Juillet","Août","Septembre","Octobre","Novembre","Décembre"}</definedName>
    <definedName name="Mois" localSheetId="145">{"Janvier","Février","Mars","Avril","Mai","Juin","Juillet","Août","Septembre","Octobre","Novembre","Décembre"}</definedName>
    <definedName name="Mois" localSheetId="142">{"Janvier","Février","Mars","Avril","Mai","Juin","Juillet","Août","Septembre","Octobre","Novembre","Décembre"}</definedName>
    <definedName name="Mois" localSheetId="143">{"Janvier","Février","Mars","Avril","Mai","Juin","Juillet","Août","Septembre","Octobre","Novembre","Décembre"}</definedName>
    <definedName name="Mois" localSheetId="144">{"Janvier","Février","Mars","Avril","Mai","Juin","Juillet","Août","Septembre","Octobre","Novembre","Décembre"}</definedName>
    <definedName name="Mois" localSheetId="184">{"Janvier","Février","Mars","Avril","Mai","Juin","Juillet","Août","Septembre","Octobre","Novembre","Décembre"}</definedName>
    <definedName name="Mois" localSheetId="147">{"Janvier","Février","Mars","Avril","Mai","Juin","Juillet","Août","Septembre","Octobre","Novembre","Décembre"}</definedName>
    <definedName name="Mois" localSheetId="189">{"Janvier","Février","Mars","Avril","Mai","Juin","Juillet","Août","Septembre","Octobre","Novembre","Décembre"}</definedName>
    <definedName name="Mois" localSheetId="190">{"Janvier","Février","Mars","Avril","Mai","Juin","Juillet","Août","Septembre","Octobre","Novembre","Décembre"}</definedName>
    <definedName name="Mois" localSheetId="187">{"Janvier","Février","Mars","Avril","Mai","Juin","Juillet","Août","Septembre","Octobre","Novembre","Décembre"}</definedName>
    <definedName name="Mois" localSheetId="185">{"Janvier","Février","Mars","Avril","Mai","Juin","Juillet","Août","Septembre","Octobre","Novembre","Décembre"}</definedName>
    <definedName name="Mois" localSheetId="146">{"Janvier","Février","Mars","Avril","Mai","Juin","Juillet","Août","Septembre","Octobre","Novembre","Décembre"}</definedName>
    <definedName name="Mois" localSheetId="186">{"Janvier","Février","Mars","Avril","Mai","Juin","Juillet","Août","Septembre","Octobre","Novembre","Décembre"}</definedName>
    <definedName name="Mois" localSheetId="134">{"Janvier","Février","Mars","Avril","Mai","Juin","Juillet","Août","Septembre","Octobre","Novembre","Décembre"}</definedName>
    <definedName name="Mois" localSheetId="174">{"Janvier","Février","Mars","Avril","Mai","Juin","Juillet","Août","Septembre","Octobre","Novembre","Décembre"}</definedName>
    <definedName name="Mois" localSheetId="131">{"Janvier","Février","Mars","Avril","Mai","Juin","Juillet","Août","Septembre","Octobre","Novembre","Décembre"}</definedName>
    <definedName name="Mois" localSheetId="128">{"Janvier","Février","Mars","Avril","Mai","Juin","Juillet","Août","Septembre","Octobre","Novembre","Décembre"}</definedName>
    <definedName name="Mois" localSheetId="129">{"Janvier","Février","Mars","Avril","Mai","Juin","Juillet","Août","Septembre","Octobre","Novembre","Décembre"}</definedName>
    <definedName name="Mois" localSheetId="130">{"Janvier","Février","Mars","Avril","Mai","Juin","Juillet","Août","Septembre","Octobre","Novembre","Décembre"}</definedName>
    <definedName name="Mois" localSheetId="170">{"Janvier","Février","Mars","Avril","Mai","Juin","Juillet","Août","Septembre","Octobre","Novembre","Décembre"}</definedName>
    <definedName name="Mois" localSheetId="133">{"Janvier","Février","Mars","Avril","Mai","Juin","Juillet","Août","Septembre","Octobre","Novembre","Décembre"}</definedName>
    <definedName name="Mois" localSheetId="175">{"Janvier","Février","Mars","Avril","Mai","Juin","Juillet","Août","Septembre","Octobre","Novembre","Décembre"}</definedName>
    <definedName name="Mois" localSheetId="176">{"Janvier","Février","Mars","Avril","Mai","Juin","Juillet","Août","Septembre","Octobre","Novembre","Décembre"}</definedName>
    <definedName name="Mois" localSheetId="173">{"Janvier","Février","Mars","Avril","Mai","Juin","Juillet","Août","Septembre","Octobre","Novembre","Décembre"}</definedName>
    <definedName name="Mois" localSheetId="171">{"Janvier","Février","Mars","Avril","Mai","Juin","Juillet","Août","Septembre","Octobre","Novembre","Décembre"}</definedName>
    <definedName name="Mois" localSheetId="132">{"Janvier","Février","Mars","Avril","Mai","Juin","Juillet","Août","Septembre","Octobre","Novembre","Décembre"}</definedName>
    <definedName name="Mois" localSheetId="172">{"Janvier","Février","Mars","Avril","Mai","Juin","Juillet","Août","Septembre","Octobre","Novembre","Décembre"}</definedName>
    <definedName name="Mois" localSheetId="155">{"Janvier","Février","Mars","Avril","Mai","Juin","Juillet","Août","Septembre","Octobre","Novembre","Décembre"}</definedName>
    <definedName name="Mois" localSheetId="195">{"Janvier","Février","Mars","Avril","Mai","Juin","Juillet","Août","Septembre","Octobre","Novembre","Décembre"}</definedName>
    <definedName name="Mois" localSheetId="152">{"Janvier","Février","Mars","Avril","Mai","Juin","Juillet","Août","Septembre","Octobre","Novembre","Décembre"}</definedName>
    <definedName name="Mois" localSheetId="149">{"Janvier","Février","Mars","Avril","Mai","Juin","Juillet","Août","Septembre","Octobre","Novembre","Décembre"}</definedName>
    <definedName name="Mois" localSheetId="150">{"Janvier","Février","Mars","Avril","Mai","Juin","Juillet","Août","Septembre","Octobre","Novembre","Décembre"}</definedName>
    <definedName name="Mois" localSheetId="151">{"Janvier","Février","Mars","Avril","Mai","Juin","Juillet","Août","Septembre","Octobre","Novembre","Décembre"}</definedName>
    <definedName name="Mois" localSheetId="191">{"Janvier","Février","Mars","Avril","Mai","Juin","Juillet","Août","Septembre","Octobre","Novembre","Décembre"}</definedName>
    <definedName name="Mois" localSheetId="154">{"Janvier","Février","Mars","Avril","Mai","Juin","Juillet","Août","Septembre","Octobre","Novembre","Décembre"}</definedName>
    <definedName name="Mois" localSheetId="196">{"Janvier","Février","Mars","Avril","Mai","Juin","Juillet","Août","Septembre","Octobre","Novembre","Décembre"}</definedName>
    <definedName name="Mois" localSheetId="197">{"Janvier","Février","Mars","Avril","Mai","Juin","Juillet","Août","Septembre","Octobre","Novembre","Décembre"}</definedName>
    <definedName name="Mois" localSheetId="194">{"Janvier","Février","Mars","Avril","Mai","Juin","Juillet","Août","Septembre","Octobre","Novembre","Décembre"}</definedName>
    <definedName name="Mois" localSheetId="192">{"Janvier","Février","Mars","Avril","Mai","Juin","Juillet","Août","Septembre","Octobre","Novembre","Décembre"}</definedName>
    <definedName name="Mois" localSheetId="153">{"Janvier","Février","Mars","Avril","Mai","Juin","Juillet","Août","Septembre","Octobre","Novembre","Décembre"}</definedName>
    <definedName name="Mois" localSheetId="193">{"Janvier","Février","Mars","Avril","Mai","Juin","Juillet","Août","Septembre","Octobre","Novembre","Décembre"}</definedName>
    <definedName name="Mois" localSheetId="50">{"Janvier","Février","Mars","Avril","Mai","Juin","Juillet","Août","Septembre","Octobre","Novembre","Décembre"}</definedName>
    <definedName name="Mois" localSheetId="83">{"Janvier","Février","Mars","Avril","Mai","Juin","Juillet","Août","Septembre","Octobre","Novembre","Décembre"}</definedName>
    <definedName name="Mois" localSheetId="47">{"Janvier","Février","Mars","Avril","Mai","Juin","Juillet","Août","Septembre","Octobre","Novembre","Décembre"}</definedName>
    <definedName name="Mois" localSheetId="44">{"Janvier","Février","Mars","Avril","Mai","Juin","Juillet","Août","Septembre","Octobre","Novembre","Décembre"}</definedName>
    <definedName name="Mois" localSheetId="45">{"Janvier","Février","Mars","Avril","Mai","Juin","Juillet","Août","Septembre","Octobre","Novembre","Décembre"}</definedName>
    <definedName name="Mois" localSheetId="46">{"Janvier","Février","Mars","Avril","Mai","Juin","Juillet","Août","Septembre","Octobre","Novembre","Décembre"}</definedName>
    <definedName name="Mois" localSheetId="79">{"Janvier","Février","Mars","Avril","Mai","Juin","Juillet","Août","Septembre","Octobre","Novembre","Décembre"}</definedName>
    <definedName name="Mois" localSheetId="49">{"Janvier","Février","Mars","Avril","Mai","Juin","Juillet","Août","Septembre","Octobre","Novembre","Décembre"}</definedName>
    <definedName name="Mois" localSheetId="84">{"Janvier","Février","Mars","Avril","Mai","Juin","Juillet","Août","Septembre","Octobre","Novembre","Décembre"}</definedName>
    <definedName name="Mois" localSheetId="85">{"Janvier","Février","Mars","Avril","Mai","Juin","Juillet","Août","Septembre","Octobre","Novembre","Décembre"}</definedName>
    <definedName name="Mois" localSheetId="82">{"Janvier","Février","Mars","Avril","Mai","Juin","Juillet","Août","Septembre","Octobre","Novembre","Décembre"}</definedName>
    <definedName name="Mois" localSheetId="80">{"Janvier","Février","Mars","Avril","Mai","Juin","Juillet","Août","Septembre","Octobre","Novembre","Décembre"}</definedName>
    <definedName name="Mois" localSheetId="48">{"Janvier","Février","Mars","Avril","Mai","Juin","Juillet","Août","Septembre","Octobre","Novembre","Décembre"}</definedName>
    <definedName name="Mois" localSheetId="81">{"Janvier","Février","Mars","Avril","Mai","Juin","Juillet","Août","Septembre","Octobre","Novembre","Décembre"}</definedName>
    <definedName name="Mois" localSheetId="57">{"Janvier","Février","Mars","Avril","Mai","Juin","Juillet","Août","Septembre","Octobre","Novembre","Décembre"}</definedName>
    <definedName name="Mois" localSheetId="97">{"Janvier","Février","Mars","Avril","Mai","Juin","Juillet","Août","Septembre","Octobre","Novembre","Décembre"}</definedName>
    <definedName name="Mois" localSheetId="54">{"Janvier","Février","Mars","Avril","Mai","Juin","Juillet","Août","Septembre","Octobre","Novembre","Décembre"}</definedName>
    <definedName name="Mois" localSheetId="51">{"Janvier","Février","Mars","Avril","Mai","Juin","Juillet","Août","Septembre","Octobre","Novembre","Décembre"}</definedName>
    <definedName name="Mois" localSheetId="52">{"Janvier","Février","Mars","Avril","Mai","Juin","Juillet","Août","Septembre","Octobre","Novembre","Décembre"}</definedName>
    <definedName name="Mois" localSheetId="53">{"Janvier","Février","Mars","Avril","Mai","Juin","Juillet","Août","Septembre","Octobre","Novembre","Décembre"}</definedName>
    <definedName name="Mois" localSheetId="93">{"Janvier","Février","Mars","Avril","Mai","Juin","Juillet","Août","Septembre","Octobre","Novembre","Décembre"}</definedName>
    <definedName name="Mois" localSheetId="56">{"Janvier","Février","Mars","Avril","Mai","Juin","Juillet","Août","Septembre","Octobre","Novembre","Décembre"}</definedName>
    <definedName name="Mois" localSheetId="98">{"Janvier","Février","Mars","Avril","Mai","Juin","Juillet","Août","Septembre","Octobre","Novembre","Décembre"}</definedName>
    <definedName name="Mois" localSheetId="99">{"Janvier","Février","Mars","Avril","Mai","Juin","Juillet","Août","Septembre","Octobre","Novembre","Décembre"}</definedName>
    <definedName name="Mois" localSheetId="96">{"Janvier","Février","Mars","Avril","Mai","Juin","Juillet","Août","Septembre","Octobre","Novembre","Décembre"}</definedName>
    <definedName name="Mois" localSheetId="94">{"Janvier","Février","Mars","Avril","Mai","Juin","Juillet","Août","Septembre","Octobre","Novembre","Décembre"}</definedName>
    <definedName name="Mois" localSheetId="55">{"Janvier","Février","Mars","Avril","Mai","Juin","Juillet","Août","Septembre","Octobre","Novembre","Décembre"}</definedName>
    <definedName name="Mois" localSheetId="95">{"Janvier","Février","Mars","Avril","Mai","Juin","Juillet","Août","Septembre","Octobre","Novembre","Décembre"}</definedName>
    <definedName name="Mois" localSheetId="78">{"Janvier","Février","Mars","Avril","Mai","Juin","Juillet","Août","Septembre","Octobre","Novembre","Décembre"}</definedName>
    <definedName name="Mois" localSheetId="111">{"Janvier","Février","Mars","Avril","Mai","Juin","Juillet","Août","Septembre","Octobre","Novembre","Décembre"}</definedName>
    <definedName name="Mois" localSheetId="75">{"Janvier","Février","Mars","Avril","Mai","Juin","Juillet","Août","Septembre","Octobre","Novembre","Décembre"}</definedName>
    <definedName name="Mois" localSheetId="72">{"Janvier","Février","Mars","Avril","Mai","Juin","Juillet","Août","Septembre","Octobre","Novembre","Décembre"}</definedName>
    <definedName name="Mois" localSheetId="73">{"Janvier","Février","Mars","Avril","Mai","Juin","Juillet","Août","Septembre","Octobre","Novembre","Décembre"}</definedName>
    <definedName name="Mois" localSheetId="74">{"Janvier","Février","Mars","Avril","Mai","Juin","Juillet","Août","Septembre","Octobre","Novembre","Décembre"}</definedName>
    <definedName name="Mois" localSheetId="107">{"Janvier","Février","Mars","Avril","Mai","Juin","Juillet","Août","Septembre","Octobre","Novembre","Décembre"}</definedName>
    <definedName name="Mois" localSheetId="77">{"Janvier","Février","Mars","Avril","Mai","Juin","Juillet","Août","Septembre","Octobre","Novembre","Décembre"}</definedName>
    <definedName name="Mois" localSheetId="112">{"Janvier","Février","Mars","Avril","Mai","Juin","Juillet","Août","Septembre","Octobre","Novembre","Décembre"}</definedName>
    <definedName name="Mois" localSheetId="113">{"Janvier","Février","Mars","Avril","Mai","Juin","Juillet","Août","Septembre","Octobre","Novembre","Décembre"}</definedName>
    <definedName name="Mois" localSheetId="110">{"Janvier","Février","Mars","Avril","Mai","Juin","Juillet","Août","Septembre","Octobre","Novembre","Décembre"}</definedName>
    <definedName name="Mois" localSheetId="108">{"Janvier","Février","Mars","Avril","Mai","Juin","Juillet","Août","Septembre","Octobre","Novembre","Décembre"}</definedName>
    <definedName name="Mois" localSheetId="76">{"Janvier","Février","Mars","Avril","Mai","Juin","Juillet","Août","Septembre","Octobre","Novembre","Décembre"}</definedName>
    <definedName name="Mois" localSheetId="109">{"Janvier","Février","Mars","Avril","Mai","Juin","Juillet","Août","Septembre","Octobre","Novembre","Décembre"}</definedName>
    <definedName name="Mois" localSheetId="64">{"Janvier","Février","Mars","Avril","Mai","Juin","Juillet","Août","Septembre","Octobre","Novembre","Décembre"}</definedName>
    <definedName name="Mois" localSheetId="90">{"Janvier","Février","Mars","Avril","Mai","Juin","Juillet","Août","Septembre","Octobre","Novembre","Décembre"}</definedName>
    <definedName name="Mois" localSheetId="61">{"Janvier","Février","Mars","Avril","Mai","Juin","Juillet","Août","Septembre","Octobre","Novembre","Décembre"}</definedName>
    <definedName name="Mois" localSheetId="58">{"Janvier","Février","Mars","Avril","Mai","Juin","Juillet","Août","Septembre","Octobre","Novembre","Décembre"}</definedName>
    <definedName name="Mois" localSheetId="59">{"Janvier","Février","Mars","Avril","Mai","Juin","Juillet","Août","Septembre","Octobre","Novembre","Décembre"}</definedName>
    <definedName name="Mois" localSheetId="60">{"Janvier","Février","Mars","Avril","Mai","Juin","Juillet","Août","Septembre","Octobre","Novembre","Décembre"}</definedName>
    <definedName name="Mois" localSheetId="86">{"Janvier","Février","Mars","Avril","Mai","Juin","Juillet","Août","Septembre","Octobre","Novembre","Décembre"}</definedName>
    <definedName name="Mois" localSheetId="63">{"Janvier","Février","Mars","Avril","Mai","Juin","Juillet","Août","Septembre","Octobre","Novembre","Décembre"}</definedName>
    <definedName name="Mois" localSheetId="91">{"Janvier","Février","Mars","Avril","Mai","Juin","Juillet","Août","Septembre","Octobre","Novembre","Décembre"}</definedName>
    <definedName name="Mois" localSheetId="92">{"Janvier","Février","Mars","Avril","Mai","Juin","Juillet","Août","Septembre","Octobre","Novembre","Décembre"}</definedName>
    <definedName name="Mois" localSheetId="89">{"Janvier","Février","Mars","Avril","Mai","Juin","Juillet","Août","Septembre","Octobre","Novembre","Décembre"}</definedName>
    <definedName name="Mois" localSheetId="87">{"Janvier","Février","Mars","Avril","Mai","Juin","Juillet","Août","Septembre","Octobre","Novembre","Décembre"}</definedName>
    <definedName name="Mois" localSheetId="62">{"Janvier","Février","Mars","Avril","Mai","Juin","Juillet","Août","Septembre","Octobre","Novembre","Décembre"}</definedName>
    <definedName name="Mois" localSheetId="88">{"Janvier","Février","Mars","Avril","Mai","Juin","Juillet","Août","Septembre","Octobre","Novembre","Décembre"}</definedName>
    <definedName name="Mois" localSheetId="71">{"Janvier","Février","Mars","Avril","Mai","Juin","Juillet","Août","Septembre","Octobre","Novembre","Décembre"}</definedName>
    <definedName name="Mois" localSheetId="104">{"Janvier","Février","Mars","Avril","Mai","Juin","Juillet","Août","Septembre","Octobre","Novembre","Décembre"}</definedName>
    <definedName name="Mois" localSheetId="68">{"Janvier","Février","Mars","Avril","Mai","Juin","Juillet","Août","Septembre","Octobre","Novembre","Décembre"}</definedName>
    <definedName name="Mois" localSheetId="65">{"Janvier","Février","Mars","Avril","Mai","Juin","Juillet","Août","Septembre","Octobre","Novembre","Décembre"}</definedName>
    <definedName name="Mois" localSheetId="66">{"Janvier","Février","Mars","Avril","Mai","Juin","Juillet","Août","Septembre","Octobre","Novembre","Décembre"}</definedName>
    <definedName name="Mois" localSheetId="67">{"Janvier","Février","Mars","Avril","Mai","Juin","Juillet","Août","Septembre","Octobre","Novembre","Décembre"}</definedName>
    <definedName name="Mois" localSheetId="100">{"Janvier","Février","Mars","Avril","Mai","Juin","Juillet","Août","Septembre","Octobre","Novembre","Décembre"}</definedName>
    <definedName name="Mois" localSheetId="70">{"Janvier","Février","Mars","Avril","Mai","Juin","Juillet","Août","Septembre","Octobre","Novembre","Décembre"}</definedName>
    <definedName name="Mois" localSheetId="105">{"Janvier","Février","Mars","Avril","Mai","Juin","Juillet","Août","Septembre","Octobre","Novembre","Décembre"}</definedName>
    <definedName name="Mois" localSheetId="106">{"Janvier","Février","Mars","Avril","Mai","Juin","Juillet","Août","Septembre","Octobre","Novembre","Décembre"}</definedName>
    <definedName name="Mois" localSheetId="103">{"Janvier","Février","Mars","Avril","Mai","Juin","Juillet","Août","Septembre","Octobre","Novembre","Décembre"}</definedName>
    <definedName name="Mois" localSheetId="101">{"Janvier","Février","Mars","Avril","Mai","Juin","Juillet","Août","Septembre","Octobre","Novembre","Décembre"}</definedName>
    <definedName name="Mois" localSheetId="69">{"Janvier","Février","Mars","Avril","Mai","Juin","Juillet","Août","Septembre","Octobre","Novembre","Décembre"}</definedName>
    <definedName name="Mois" localSheetId="102">{"Janvier","Février","Mars","Avril","Mai","Juin","Juillet","Août","Septembre","Octobre","Novembre","Décembre"}</definedName>
    <definedName name="Mois">{"Janvier","Février","Mars","Avril","Mai","Juin","Juillet","Août","Septembre","Octobre","Novembre","Décembre"}</definedName>
    <definedName name="OptionCalendrier10mois" localSheetId="0">MATCH('Cover - Eng'!Calendrier10mois,[0]!Mois,0)</definedName>
    <definedName name="OptionCalendrier10mois" localSheetId="8">MATCH('DRD 1-2 Dim'!Calendrier10mois,'DRD 1-2 Dim'!Mois,0)</definedName>
    <definedName name="OptionCalendrier10mois" localSheetId="27">MATCH('DRD 1-2 Fri'!Calendrier10mois,'DRD 1-2 Fri'!Mois,0)</definedName>
    <definedName name="OptionCalendrier10mois" localSheetId="5">MATCH('DRD 1-2 Jeu'!Calendrier10mois,'DRD 1-2 Jeu'!Mois,0)</definedName>
    <definedName name="OptionCalendrier10mois" localSheetId="2">MATCH('DRD 1-2 Lun'!Calendrier10mois,'DRD 1-2 Lun'!Mois,0)</definedName>
    <definedName name="OptionCalendrier10mois" localSheetId="3">MATCH('DRD 1-2 Mar'!Calendrier10mois,'DRD 1-2 Mar'!Mois,0)</definedName>
    <definedName name="OptionCalendrier10mois" localSheetId="4">MATCH('DRD 1-2 Mer'!Calendrier10mois,'DRD 1-2 Mer'!Mois,0)</definedName>
    <definedName name="OptionCalendrier10mois" localSheetId="23">MATCH('DRD 1-2 Mon'!Calendrier10mois,'DRD 1-2 Mon'!Mois,0)</definedName>
    <definedName name="OptionCalendrier10mois" localSheetId="7">MATCH('DRD 1-2 Sam'!Calendrier10mois,'DRD 1-2 Sam'!Mois,0)</definedName>
    <definedName name="OptionCalendrier10mois" localSheetId="28">MATCH('DRD 1-2 Sat'!Calendrier10mois,'DRD 1-2 Sat'!Mois,0)</definedName>
    <definedName name="OptionCalendrier10mois" localSheetId="29">MATCH('DRD 1-2 Sun'!Calendrier10mois,'DRD 1-2 Sun'!Mois,0)</definedName>
    <definedName name="OptionCalendrier10mois" localSheetId="26">MATCH('DRD 1-2 Thu'!Calendrier10mois,'DRD 1-2 Thu'!Mois,0)</definedName>
    <definedName name="OptionCalendrier10mois" localSheetId="24">MATCH('DRD 1-2 Tue'!Calendrier10mois,'DRD 1-2 Tue'!Mois,0)</definedName>
    <definedName name="OptionCalendrier10mois" localSheetId="6">MATCH('DRD 1-2 Ven'!Calendrier10mois,'DRD 1-2 Ven'!Mois,0)</definedName>
    <definedName name="OptionCalendrier10mois" localSheetId="25">MATCH('DRD 1-2 Wed'!Calendrier10mois,'DRD 1-2 Wed'!Mois,0)</definedName>
    <definedName name="OptionCalendrier10mois" localSheetId="15">MATCH('DRD 3-6 Dim'!Calendrier10mois,'DRD 3-6 Dim'!Mois,0)</definedName>
    <definedName name="OptionCalendrier10mois" localSheetId="34">MATCH('DRD 3-6 Fri'!Calendrier10mois,'DRD 3-6 Fri'!Mois,0)</definedName>
    <definedName name="OptionCalendrier10mois" localSheetId="12">MATCH('DRD 3-6 Jeu'!Calendrier10mois,'DRD 3-6 Jeu'!Mois,0)</definedName>
    <definedName name="OptionCalendrier10mois" localSheetId="9">MATCH('DRD 3-6 Lun'!Calendrier10mois,'DRD 3-6 Lun'!Mois,0)</definedName>
    <definedName name="OptionCalendrier10mois" localSheetId="10">MATCH('DRD 3-6 Mar'!Calendrier10mois,'DRD 3-6 Mar'!Mois,0)</definedName>
    <definedName name="OptionCalendrier10mois" localSheetId="11">MATCH('DRD 3-6 Mer'!Calendrier10mois,'DRD 3-6 Mer'!Mois,0)</definedName>
    <definedName name="OptionCalendrier10mois" localSheetId="30">MATCH('DRD 3-6 Mon'!Calendrier10mois,'DRD 3-6 Mon'!Mois,0)</definedName>
    <definedName name="OptionCalendrier10mois" localSheetId="14">MATCH('DRD 3-6 Sam'!Calendrier10mois,'DRD 3-6 Sam'!Mois,0)</definedName>
    <definedName name="OptionCalendrier10mois" localSheetId="35">MATCH('DRD 3-6 Sat'!Calendrier10mois,'DRD 3-6 Sat'!Mois,0)</definedName>
    <definedName name="OptionCalendrier10mois" localSheetId="36">MATCH('DRD 3-6 Sun'!Calendrier10mois,'DRD 3-6 Sun'!Mois,0)</definedName>
    <definedName name="OptionCalendrier10mois" localSheetId="33">MATCH('DRD 3-6 Thu'!Calendrier10mois,'DRD 3-6 Thu'!Mois,0)</definedName>
    <definedName name="OptionCalendrier10mois" localSheetId="31">MATCH('DRD 3-6 Tue'!Calendrier10mois,'DRD 3-6 Tue'!Mois,0)</definedName>
    <definedName name="OptionCalendrier10mois" localSheetId="13">MATCH('DRD 3-6 Ven'!Calendrier10mois,'DRD 3-6 Ven'!Mois,0)</definedName>
    <definedName name="OptionCalendrier10mois" localSheetId="32">MATCH('DRD 3-6 Wed'!Calendrier10mois,'DRD 3-6 Wed'!Mois,0)</definedName>
    <definedName name="OptionCalendrier10mois" localSheetId="22">MATCH('DRD 7+ Dim'!Calendrier10mois,'DRD 7+ Dim'!Mois,0)</definedName>
    <definedName name="OptionCalendrier10mois" localSheetId="41">MATCH('DRD 7+ Fri'!Calendrier10mois,'DRD 7+ Fri'!Mois,0)</definedName>
    <definedName name="OptionCalendrier10mois" localSheetId="19">MATCH('DRD 7+ Jeu'!Calendrier10mois,'DRD 7+ Jeu'!Mois,0)</definedName>
    <definedName name="OptionCalendrier10mois" localSheetId="16">MATCH('DRD 7+ Lun'!Calendrier10mois,'DRD 7+ Lun'!Mois,0)</definedName>
    <definedName name="OptionCalendrier10mois" localSheetId="17">MATCH('DRD 7+ Mar'!Calendrier10mois,'DRD 7+ Mar'!Mois,0)</definedName>
    <definedName name="OptionCalendrier10mois" localSheetId="18">MATCH('DRD 7+ Mer'!Calendrier10mois,'DRD 7+ Mer'!Mois,0)</definedName>
    <definedName name="OptionCalendrier10mois" localSheetId="37">MATCH('DRD 7+ Mon'!Calendrier10mois,'DRD 7+ Mon'!Mois,0)</definedName>
    <definedName name="OptionCalendrier10mois" localSheetId="21">MATCH('DRD 7+ Sam'!Calendrier10mois,'DRD 7+ Sam'!Mois,0)</definedName>
    <definedName name="OptionCalendrier10mois" localSheetId="42">MATCH('DRD 7+ Sat'!Calendrier10mois,'DRD 7+ Sat'!Mois,0)</definedName>
    <definedName name="OptionCalendrier10mois" localSheetId="43">MATCH('DRD 7+ Sun'!Calendrier10mois,'DRD 7+ Sun'!Mois,0)</definedName>
    <definedName name="OptionCalendrier10mois" localSheetId="40">MATCH('DRD 7+ Thu'!Calendrier10mois,'DRD 7+ Thu'!Mois,0)</definedName>
    <definedName name="OptionCalendrier10mois" localSheetId="38">MATCH('DRD 7+ Tue'!Calendrier10mois,'DRD 7+ Tue'!Mois,0)</definedName>
    <definedName name="OptionCalendrier10mois" localSheetId="20">MATCH('DRD 7+ Ven'!Calendrier10mois,'DRD 7+ Ven'!Mois,0)</definedName>
    <definedName name="OptionCalendrier10mois" localSheetId="39">MATCH('DRD 7+ Wed'!Calendrier10mois,'DRD 7+ Wed'!Mois,0)</definedName>
    <definedName name="OptionCalendrier10mois" localSheetId="120">MATCH('DVD C1-2 Dim'!Calendrier10mois,'DVD C1-2 Dim'!Mois,0)</definedName>
    <definedName name="OptionCalendrier10mois" localSheetId="160">MATCH('DVD C1-2 Fri'!Calendrier10mois,'DVD C1-2 Fri'!Mois,0)</definedName>
    <definedName name="OptionCalendrier10mois" localSheetId="117">MATCH('DVD C1-2 Jeu'!Calendrier10mois,'DVD C1-2 Jeu'!Mois,0)</definedName>
    <definedName name="OptionCalendrier10mois" localSheetId="114">MATCH('DVD C1-2 Lun'!Calendrier10mois,'DVD C1-2 Lun'!Mois,0)</definedName>
    <definedName name="OptionCalendrier10mois" localSheetId="115">MATCH('DVD C1-2 Mar'!Calendrier10mois,'DVD C1-2 Mar'!Mois,0)</definedName>
    <definedName name="OptionCalendrier10mois" localSheetId="116">MATCH('DVD C1-2 Mer'!Calendrier10mois,'DVD C1-2 Mer'!Mois,0)</definedName>
    <definedName name="OptionCalendrier10mois" localSheetId="156">MATCH('DVD C1-2 Mon'!Calendrier10mois,'DVD C1-2 Mon'!Mois,0)</definedName>
    <definedName name="OptionCalendrier10mois" localSheetId="119">MATCH('DVD C1-2 Sam'!Calendrier10mois,'DVD C1-2 Sam'!Mois,0)</definedName>
    <definedName name="OptionCalendrier10mois" localSheetId="161">MATCH('DVD C1-2 Sat'!Calendrier10mois,'DVD C1-2 Sat'!Mois,0)</definedName>
    <definedName name="OptionCalendrier10mois" localSheetId="162">MATCH('DVD C1-2 Sun'!Calendrier10mois,'DVD C1-2 Sun'!Mois,0)</definedName>
    <definedName name="OptionCalendrier10mois" localSheetId="159">MATCH('DVD C1-2 Thu'!Calendrier10mois,'DVD C1-2 Thu'!Mois,0)</definedName>
    <definedName name="OptionCalendrier10mois" localSheetId="157">MATCH('DVD C1-2 Tue'!Calendrier10mois,'DVD C1-2 Tue'!Mois,0)</definedName>
    <definedName name="OptionCalendrier10mois" localSheetId="118">MATCH('DVD C1-2 Ven'!Calendrier10mois,'DVD C1-2 Ven'!Mois,0)</definedName>
    <definedName name="OptionCalendrier10mois" localSheetId="158">MATCH('DVD C1-2 Wed'!Calendrier10mois,'DVD C1-2 Wed'!Mois,0)</definedName>
    <definedName name="OptionCalendrier10mois" localSheetId="141">MATCH('DVD C1-3 Dim'!Calendrier10mois,'DVD C1-3 Dim'!Mois,0)</definedName>
    <definedName name="OptionCalendrier10mois" localSheetId="181">MATCH('DVD C1-3 Fri'!Calendrier10mois,'DVD C1-3 Fri'!Mois,0)</definedName>
    <definedName name="OptionCalendrier10mois" localSheetId="138">MATCH('DVD C1-3 Jeu'!Calendrier10mois,'DVD C1-3 Jeu'!Mois,0)</definedName>
    <definedName name="OptionCalendrier10mois" localSheetId="135">MATCH('DVD C1-3 Lun'!Calendrier10mois,'DVD C1-3 Lun'!Mois,0)</definedName>
    <definedName name="OptionCalendrier10mois" localSheetId="136">MATCH('DVD C1-3 Mar'!Calendrier10mois,'DVD C1-3 Mar'!Mois,0)</definedName>
    <definedName name="OptionCalendrier10mois" localSheetId="137">MATCH('DVD C1-3 Mer'!Calendrier10mois,'DVD C1-3 Mer'!Mois,0)</definedName>
    <definedName name="OptionCalendrier10mois" localSheetId="177">MATCH('DVD C1-3 Mon'!Calendrier10mois,'DVD C1-3 Mon'!Mois,0)</definedName>
    <definedName name="OptionCalendrier10mois" localSheetId="140">MATCH('DVD C1-3 Sam'!Calendrier10mois,'DVD C1-3 Sam'!Mois,0)</definedName>
    <definedName name="OptionCalendrier10mois" localSheetId="182">MATCH('DVD C1-3 Sat'!Calendrier10mois,'DVD C1-3 Sat'!Mois,0)</definedName>
    <definedName name="OptionCalendrier10mois" localSheetId="183">MATCH('DVD C1-3 Sun'!Calendrier10mois,'DVD C1-3 Sun'!Mois,0)</definedName>
    <definedName name="OptionCalendrier10mois" localSheetId="180">MATCH('DVD C1-3 Thu'!Calendrier10mois,'DVD C1-3 Thu'!Mois,0)</definedName>
    <definedName name="OptionCalendrier10mois" localSheetId="178">MATCH('DVD C1-3 Tue'!Calendrier10mois,'DVD C1-3 Tue'!Mois,0)</definedName>
    <definedName name="OptionCalendrier10mois" localSheetId="139">MATCH('DVD C1-3 Ven'!Calendrier10mois,'DVD C1-3 Ven'!Mois,0)</definedName>
    <definedName name="OptionCalendrier10mois" localSheetId="179">MATCH('DVD C1-3 Wed'!Calendrier10mois,'DVD C1-3 Wed'!Mois,0)</definedName>
    <definedName name="OptionCalendrier10mois" localSheetId="127">MATCH('DVD C3-6 Dim'!Calendrier10mois,'DVD C3-6 Dim'!Mois,0)</definedName>
    <definedName name="OptionCalendrier10mois" localSheetId="167">MATCH('DVD C3-6 Fri'!Calendrier10mois,'DVD C3-6 Fri'!Mois,0)</definedName>
    <definedName name="OptionCalendrier10mois" localSheetId="124">MATCH('DVD C3-6 Jeu'!Calendrier10mois,'DVD C3-6 Jeu'!Mois,0)</definedName>
    <definedName name="OptionCalendrier10mois" localSheetId="121">MATCH('DVD C3-6 Lun'!Calendrier10mois,'DVD C3-6 Lun'!Mois,0)</definedName>
    <definedName name="OptionCalendrier10mois" localSheetId="122">MATCH('DVD C3-6 Mar'!Calendrier10mois,'DVD C3-6 Mar'!Mois,0)</definedName>
    <definedName name="OptionCalendrier10mois" localSheetId="123">MATCH('DVD C3-6 Mer'!Calendrier10mois,'DVD C3-6 Mer'!Mois,0)</definedName>
    <definedName name="OptionCalendrier10mois" localSheetId="163">MATCH('DVD C3-6 Mon'!Calendrier10mois,'DVD C3-6 Mon'!Mois,0)</definedName>
    <definedName name="OptionCalendrier10mois" localSheetId="126">MATCH('DVD C3-6 Sam'!Calendrier10mois,'DVD C3-6 Sam'!Mois,0)</definedName>
    <definedName name="OptionCalendrier10mois" localSheetId="168">MATCH('DVD C3-6 Sat'!Calendrier10mois,'DVD C3-6 Sat'!Mois,0)</definedName>
    <definedName name="OptionCalendrier10mois" localSheetId="169">MATCH('DVD C3-6 Sun'!Calendrier10mois,'DVD C3-6 Sun'!Mois,0)</definedName>
    <definedName name="OptionCalendrier10mois" localSheetId="166">MATCH('DVD C3-6 Thu'!Calendrier10mois,'DVD C3-6 Thu'!Mois,0)</definedName>
    <definedName name="OptionCalendrier10mois" localSheetId="164">MATCH('DVD C3-6 Tue'!Calendrier10mois,'DVD C3-6 Tue'!Mois,0)</definedName>
    <definedName name="OptionCalendrier10mois" localSheetId="125">MATCH('DVD C3-6 Ven'!Calendrier10mois,'DVD C3-6 Ven'!Mois,0)</definedName>
    <definedName name="OptionCalendrier10mois" localSheetId="165">MATCH('DVD C3-6 Wed'!Calendrier10mois,'DVD C3-6 Wed'!Mois,0)</definedName>
    <definedName name="OptionCalendrier10mois" localSheetId="148">MATCH('DVD C4-8 Dim'!Calendrier10mois,'DVD C4-8 Dim'!Mois,0)</definedName>
    <definedName name="OptionCalendrier10mois" localSheetId="188">MATCH('DVD C4-8 Fri'!Calendrier10mois,'DVD C4-8 Fri'!Mois,0)</definedName>
    <definedName name="OptionCalendrier10mois" localSheetId="145">MATCH('DVD C4-8 Jeu'!Calendrier10mois,'DVD C4-8 Jeu'!Mois,0)</definedName>
    <definedName name="OptionCalendrier10mois" localSheetId="142">MATCH('DVD C4-8 Lun'!Calendrier10mois,'DVD C4-8 Lun'!Mois,0)</definedName>
    <definedName name="OptionCalendrier10mois" localSheetId="143">MATCH('DVD C4-8 Mar'!Calendrier10mois,'DVD C4-8 Mar'!Mois,0)</definedName>
    <definedName name="OptionCalendrier10mois" localSheetId="144">MATCH('DVD C4-8 Mer'!Calendrier10mois,'DVD C4-8 Mer'!Mois,0)</definedName>
    <definedName name="OptionCalendrier10mois" localSheetId="184">MATCH('DVD C4-8 Mon'!Calendrier10mois,'DVD C4-8 Mon'!Mois,0)</definedName>
    <definedName name="OptionCalendrier10mois" localSheetId="147">MATCH('DVD C4-8 Sam'!Calendrier10mois,'DVD C4-8 Sam'!Mois,0)</definedName>
    <definedName name="OptionCalendrier10mois" localSheetId="189">MATCH('DVD C4-8 Sat'!Calendrier10mois,'DVD C4-8 Sat'!Mois,0)</definedName>
    <definedName name="OptionCalendrier10mois" localSheetId="190">MATCH('DVD C4-8 Sun'!Calendrier10mois,'DVD C4-8 Sun'!Mois,0)</definedName>
    <definedName name="OptionCalendrier10mois" localSheetId="187">MATCH('DVD C4-8 Thu'!Calendrier10mois,'DVD C4-8 Thu'!Mois,0)</definedName>
    <definedName name="OptionCalendrier10mois" localSheetId="185">MATCH('DVD C4-8 Tue'!Calendrier10mois,'DVD C4-8 Tue'!Mois,0)</definedName>
    <definedName name="OptionCalendrier10mois" localSheetId="146">MATCH('DVD C4-8 Ven'!Calendrier10mois,'DVD C4-8 Ven'!Mois,0)</definedName>
    <definedName name="OptionCalendrier10mois" localSheetId="186">MATCH('DVD C4-8 Wed'!Calendrier10mois,'DVD C4-8 Wed'!Mois,0)</definedName>
    <definedName name="OptionCalendrier10mois" localSheetId="134">MATCH('DVD C7+ Dim'!Calendrier10mois,'DVD C7+ Dim'!Mois,0)</definedName>
    <definedName name="OptionCalendrier10mois" localSheetId="174">MATCH('DVD C7+ Fri'!Calendrier10mois,'DVD C7+ Fri'!Mois,0)</definedName>
    <definedName name="OptionCalendrier10mois" localSheetId="131">MATCH('DVD C7+ Jeu'!Calendrier10mois,'DVD C7+ Jeu'!Mois,0)</definedName>
    <definedName name="OptionCalendrier10mois" localSheetId="128">MATCH('DVD C7+ Lun'!Calendrier10mois,'DVD C7+ Lun'!Mois,0)</definedName>
    <definedName name="OptionCalendrier10mois" localSheetId="129">MATCH('DVD C7+ Mar'!Calendrier10mois,'DVD C7+ Mar'!Mois,0)</definedName>
    <definedName name="OptionCalendrier10mois" localSheetId="130">MATCH('DVD C7+ Mer'!Calendrier10mois,'DVD C7+ Mer'!Mois,0)</definedName>
    <definedName name="OptionCalendrier10mois" localSheetId="170">MATCH('DVD C7+ Mon'!Calendrier10mois,'DVD C7+ Mon'!Mois,0)</definedName>
    <definedName name="OptionCalendrier10mois" localSheetId="133">MATCH('DVD C7+ Sam'!Calendrier10mois,'DVD C7+ Sam'!Mois,0)</definedName>
    <definedName name="OptionCalendrier10mois" localSheetId="175">MATCH('DVD C7+ Sat'!Calendrier10mois,'DVD C7+ Sat'!Mois,0)</definedName>
    <definedName name="OptionCalendrier10mois" localSheetId="176">MATCH('DVD C7+ Sun'!Calendrier10mois,'DVD C7+ Sun'!Mois,0)</definedName>
    <definedName name="OptionCalendrier10mois" localSheetId="173">MATCH('DVD C7+ Thu'!Calendrier10mois,'DVD C7+ Thu'!Mois,0)</definedName>
    <definedName name="OptionCalendrier10mois" localSheetId="171">MATCH('DVD C7+ Tue'!Calendrier10mois,'DVD C7+ Tue'!Mois,0)</definedName>
    <definedName name="OptionCalendrier10mois" localSheetId="132">MATCH('DVD C7+ Ven'!Calendrier10mois,'DVD C7+ Ven'!Mois,0)</definedName>
    <definedName name="OptionCalendrier10mois" localSheetId="172">MATCH('DVD C7+ Wed'!Calendrier10mois,'DVD C7+ Wed'!Mois,0)</definedName>
    <definedName name="OptionCalendrier10mois" localSheetId="155">MATCH('DVD C9+ Dim'!Calendrier10mois,'DVD C9+ Dim'!Mois,0)</definedName>
    <definedName name="OptionCalendrier10mois" localSheetId="195">MATCH('DVD C9+ Fri'!Calendrier10mois,'DVD C9+ Fri'!Mois,0)</definedName>
    <definedName name="OptionCalendrier10mois" localSheetId="152">MATCH('DVD C9+ Jeu'!Calendrier10mois,'DVD C9+ Jeu'!Mois,0)</definedName>
    <definedName name="OptionCalendrier10mois" localSheetId="149">MATCH('DVD C9+ Lun'!Calendrier10mois,'DVD C9+ Lun'!Mois,0)</definedName>
    <definedName name="OptionCalendrier10mois" localSheetId="150">MATCH('DVD C9+ Mar'!Calendrier10mois,'DVD C9+ Mar'!Mois,0)</definedName>
    <definedName name="OptionCalendrier10mois" localSheetId="151">MATCH('DVD C9+ Mer'!Calendrier10mois,'DVD C9+ Mer'!Mois,0)</definedName>
    <definedName name="OptionCalendrier10mois" localSheetId="191">MATCH('DVD C9+ Mon'!Calendrier10mois,'DVD C9+ Mon'!Mois,0)</definedName>
    <definedName name="OptionCalendrier10mois" localSheetId="154">MATCH('DVD C9+ Sam'!Calendrier10mois,'DVD C9+ Sam'!Mois,0)</definedName>
    <definedName name="OptionCalendrier10mois" localSheetId="196">MATCH('DVD C9+ Sat'!Calendrier10mois,'DVD C9+ Sat'!Mois,0)</definedName>
    <definedName name="OptionCalendrier10mois" localSheetId="197">MATCH('DVD C9+ Sun'!Calendrier10mois,'DVD C9+ Sun'!Mois,0)</definedName>
    <definedName name="OptionCalendrier10mois" localSheetId="194">MATCH('DVD C9+ Thu'!Calendrier10mois,'DVD C9+ Thu'!Mois,0)</definedName>
    <definedName name="OptionCalendrier10mois" localSheetId="192">MATCH('DVD C9+ Tue'!Calendrier10mois,'DVD C9+ Tue'!Mois,0)</definedName>
    <definedName name="OptionCalendrier10mois" localSheetId="153">MATCH('DVD C9+ Ven'!Calendrier10mois,'DVD C9+ Ven'!Mois,0)</definedName>
    <definedName name="OptionCalendrier10mois" localSheetId="193">MATCH('DVD C9+ Wed'!Calendrier10mois,'DVD C9+ Wed'!Mois,0)</definedName>
    <definedName name="OptionCalendrier10mois" localSheetId="50">MATCH('DVMP C1 1-21 Dim'!Calendrier10mois,'DVMP C1 1-21 Dim'!Mois,0)</definedName>
    <definedName name="OptionCalendrier10mois" localSheetId="83">MATCH('DVMP C1 1-21 Fri'!Calendrier10mois,'DVMP C1 1-21 Fri'!Mois,0)</definedName>
    <definedName name="OptionCalendrier10mois" localSheetId="47">MATCH('DVMP C1 1-21 Jeu'!Calendrier10mois,'DVMP C1 1-21 Jeu'!Mois,0)</definedName>
    <definedName name="OptionCalendrier10mois" localSheetId="44">MATCH('DVMP C1 1-21 Lun'!Calendrier10mois,'DVMP C1 1-21 Lun'!Mois,0)</definedName>
    <definedName name="OptionCalendrier10mois" localSheetId="45">MATCH('DVMP C1 1-21 Mar'!Calendrier10mois,'DVMP C1 1-21 Mar'!Mois,0)</definedName>
    <definedName name="OptionCalendrier10mois" localSheetId="46">MATCH('DVMP C1 1-21 Mer'!Calendrier10mois,'DVMP C1 1-21 Mer'!Mois,0)</definedName>
    <definedName name="OptionCalendrier10mois" localSheetId="79">MATCH('DVMP C1 1-21 Mon'!Calendrier10mois,'DVMP C1 1-21 Mon'!Mois,0)</definedName>
    <definedName name="OptionCalendrier10mois" localSheetId="49">MATCH('DVMP C1 1-21 Sam'!Calendrier10mois,'DVMP C1 1-21 Sam'!Mois,0)</definedName>
    <definedName name="OptionCalendrier10mois" localSheetId="84">MATCH('DVMP C1 1-21 Sat'!Calendrier10mois,'DVMP C1 1-21 Sat'!Mois,0)</definedName>
    <definedName name="OptionCalendrier10mois" localSheetId="85">MATCH('DVMP C1 1-21 Sun'!Calendrier10mois,'DVMP C1 1-21 Sun'!Mois,0)</definedName>
    <definedName name="OptionCalendrier10mois" localSheetId="82">MATCH('DVMP C1 1-21 Thu'!Calendrier10mois,'DVMP C1 1-21 Thu'!Mois,0)</definedName>
    <definedName name="OptionCalendrier10mois" localSheetId="80">MATCH('DVMP C1 1-21 Tue'!Calendrier10mois,'DVMP C1 1-21 Tue'!Mois,0)</definedName>
    <definedName name="OptionCalendrier10mois" localSheetId="48">MATCH('DVMP C1 1-21 Ven'!Calendrier10mois,'DVMP C1 1-21 Ven'!Mois,0)</definedName>
    <definedName name="OptionCalendrier10mois" localSheetId="81">MATCH('DVMP C1 1-21 Wed'!Calendrier10mois,'DVMP C1 1-21 Wed'!Mois,0)</definedName>
    <definedName name="OptionCalendrier10mois" localSheetId="57">MATCH('DVMP C1 22-42 Dim'!Calendrier10mois,'DVMP C1 22-42 Dim'!Mois,0)</definedName>
    <definedName name="OptionCalendrier10mois" localSheetId="97">MATCH('DVMP C1 22-42 Fri'!Calendrier10mois,'DVMP C1 22-42 Fri'!Mois,0)</definedName>
    <definedName name="OptionCalendrier10mois" localSheetId="54">MATCH('DVMP C1 22-42 Jeu'!Calendrier10mois,'DVMP C1 22-42 Jeu'!Mois,0)</definedName>
    <definedName name="OptionCalendrier10mois" localSheetId="51">MATCH('DVMP C1 22-42 Lun'!Calendrier10mois,'DVMP C1 22-42 Lun'!Mois,0)</definedName>
    <definedName name="OptionCalendrier10mois" localSheetId="52">MATCH('DVMP C1 22-42 Mar'!Calendrier10mois,'DVMP C1 22-42 Mar'!Mois,0)</definedName>
    <definedName name="OptionCalendrier10mois" localSheetId="53">MATCH('DVMP C1 22-42 Mer'!Calendrier10mois,'DVMP C1 22-42 Mer'!Mois,0)</definedName>
    <definedName name="OptionCalendrier10mois" localSheetId="93">MATCH('DVMP C1 22-42 Mon'!Calendrier10mois,'DVMP C1 22-42 Mon'!Mois,0)</definedName>
    <definedName name="OptionCalendrier10mois" localSheetId="56">MATCH('DVMP C1 22-42 Sam'!Calendrier10mois,'DVMP C1 22-42 Sam'!Mois,0)</definedName>
    <definedName name="OptionCalendrier10mois" localSheetId="98">MATCH('DVMP C1 22-42 Sat'!Calendrier10mois,'DVMP C1 22-42 Sat'!Mois,0)</definedName>
    <definedName name="OptionCalendrier10mois" localSheetId="99">MATCH('DVMP C1 22-42 Sun'!Calendrier10mois,'DVMP C1 22-42 Sun'!Mois,0)</definedName>
    <definedName name="OptionCalendrier10mois" localSheetId="96">MATCH('DVMP C1 22-42 Thu'!Calendrier10mois,'DVMP C1 22-42 Thu'!Mois,0)</definedName>
    <definedName name="OptionCalendrier10mois" localSheetId="94">MATCH('DVMP C1 22-42 Tue'!Calendrier10mois,'DVMP C1 22-42 Tue'!Mois,0)</definedName>
    <definedName name="OptionCalendrier10mois" localSheetId="55">MATCH('DVMP C1 22-42 Ven'!Calendrier10mois,'DVMP C1 22-42 Ven'!Mois,0)</definedName>
    <definedName name="OptionCalendrier10mois" localSheetId="95">MATCH('DVMP C1 22-42 Wed'!Calendrier10mois,'DVMP C1 22-42 Wed'!Mois,0)</definedName>
    <definedName name="OptionCalendrier10mois" localSheetId="78">MATCH('DVMP C10+ Dim'!Calendrier10mois,'DVMP C10+ Dim'!Mois,0)</definedName>
    <definedName name="OptionCalendrier10mois" localSheetId="111">MATCH('DVMP C10+ Fri'!Calendrier10mois,'DVMP C10+ Fri'!Mois,0)</definedName>
    <definedName name="OptionCalendrier10mois" localSheetId="75">MATCH('DVMP C10+ Jeu'!Calendrier10mois,'DVMP C10+ Jeu'!Mois,0)</definedName>
    <definedName name="OptionCalendrier10mois" localSheetId="72">MATCH('DVMP C10+ Lun'!Calendrier10mois,'DVMP C10+ Lun'!Mois,0)</definedName>
    <definedName name="OptionCalendrier10mois" localSheetId="73">MATCH('DVMP C10+ Mar'!Calendrier10mois,'DVMP C10+ Mar'!Mois,0)</definedName>
    <definedName name="OptionCalendrier10mois" localSheetId="74">MATCH('DVMP C10+ Mer'!Calendrier10mois,'DVMP C10+ Mer'!Mois,0)</definedName>
    <definedName name="OptionCalendrier10mois" localSheetId="107">MATCH('DVMP C10+ Mon'!Calendrier10mois,'DVMP C10+ Mon'!Mois,0)</definedName>
    <definedName name="OptionCalendrier10mois" localSheetId="77">MATCH('DVMP C10+ Sam'!Calendrier10mois,'DVMP C10+ Sam'!Mois,0)</definedName>
    <definedName name="OptionCalendrier10mois" localSheetId="112">MATCH('DVMP C10+ Sat'!Calendrier10mois,'DVMP C10+ Sat'!Mois,0)</definedName>
    <definedName name="OptionCalendrier10mois" localSheetId="113">MATCH('DVMP C10+ Sun'!Calendrier10mois,'DVMP C10+ Sun'!Mois,0)</definedName>
    <definedName name="OptionCalendrier10mois" localSheetId="110">MATCH('DVMP C10+ Thu'!Calendrier10mois,'DVMP C10+ Thu'!Mois,0)</definedName>
    <definedName name="OptionCalendrier10mois" localSheetId="108">MATCH('DVMP C10+ Tue'!Calendrier10mois,'DVMP C10+ Tue'!Mois,0)</definedName>
    <definedName name="OptionCalendrier10mois" localSheetId="76">MATCH('DVMP C10+ Ven'!Calendrier10mois,'DVMP C10+ Ven'!Mois,0)</definedName>
    <definedName name="OptionCalendrier10mois" localSheetId="109">MATCH('DVMP C10+ Wed'!Calendrier10mois,'DVMP C10+ Wed'!Mois,0)</definedName>
    <definedName name="OptionCalendrier10mois" localSheetId="64">MATCH('DVMP C2 1-21 Dim'!Calendrier10mois,'DVMP C2 1-21 Dim'!Mois,0)</definedName>
    <definedName name="OptionCalendrier10mois" localSheetId="90">MATCH('DVMP C2 1-21 Fri'!Calendrier10mois,'DVMP C2 1-21 Fri'!Mois,0)</definedName>
    <definedName name="OptionCalendrier10mois" localSheetId="61">MATCH('DVMP C2 1-21 Jeu'!Calendrier10mois,'DVMP C2 1-21 Jeu'!Mois,0)</definedName>
    <definedName name="OptionCalendrier10mois" localSheetId="58">MATCH('DVMP C2 1-21 Lun'!Calendrier10mois,'DVMP C2 1-21 Lun'!Mois,0)</definedName>
    <definedName name="OptionCalendrier10mois" localSheetId="59">MATCH('DVMP C2 1-21 Mar'!Calendrier10mois,'DVMP C2 1-21 Mar'!Mois,0)</definedName>
    <definedName name="OptionCalendrier10mois" localSheetId="60">MATCH('DVMP C2 1-21 Mer'!Calendrier10mois,'DVMP C2 1-21 Mer'!Mois,0)</definedName>
    <definedName name="OptionCalendrier10mois" localSheetId="86">MATCH('DVMP C2 1-21 Mon'!Calendrier10mois,'DVMP C2 1-21 Mon'!Mois,0)</definedName>
    <definedName name="OptionCalendrier10mois" localSheetId="63">MATCH('DVMP C2 1-21 Sam'!Calendrier10mois,'DVMP C2 1-21 Sam'!Mois,0)</definedName>
    <definedName name="OptionCalendrier10mois" localSheetId="91">MATCH('DVMP C2 1-21 Sat'!Calendrier10mois,'DVMP C2 1-21 Sat'!Mois,0)</definedName>
    <definedName name="OptionCalendrier10mois" localSheetId="92">MATCH('DVMP C2 1-21 Sun'!Calendrier10mois,'DVMP C2 1-21 Sun'!Mois,0)</definedName>
    <definedName name="OptionCalendrier10mois" localSheetId="89">MATCH('DVMP C2 1-21 Thu'!Calendrier10mois,'DVMP C2 1-21 Thu'!Mois,0)</definedName>
    <definedName name="OptionCalendrier10mois" localSheetId="87">MATCH('DVMP C2 1-21 Tue'!Calendrier10mois,'DVMP C2 1-21 Tue'!Mois,0)</definedName>
    <definedName name="OptionCalendrier10mois" localSheetId="62">MATCH('DVMP C2 1-21 Ven'!Calendrier10mois,'DVMP C2 1-21 Ven'!Mois,0)</definedName>
    <definedName name="OptionCalendrier10mois" localSheetId="88">MATCH('DVMP C2 1-21 Wed'!Calendrier10mois,'DVMP C2 1-21 Wed'!Mois,0)</definedName>
    <definedName name="OptionCalendrier10mois" localSheetId="71">MATCH('DVMP C2 22-42 Dim'!Calendrier10mois,'DVMP C2 22-42 Dim'!Mois,0)</definedName>
    <definedName name="OptionCalendrier10mois" localSheetId="104">MATCH('DVMP C2 22-42 Fri'!Calendrier10mois,'DVMP C2 22-42 Fri'!Mois,0)</definedName>
    <definedName name="OptionCalendrier10mois" localSheetId="68">MATCH('DVMP C2 22-42 Jeu'!Calendrier10mois,'DVMP C2 22-42 Jeu'!Mois,0)</definedName>
    <definedName name="OptionCalendrier10mois" localSheetId="65">MATCH('DVMP C2 22-42 Lun'!Calendrier10mois,'DVMP C2 22-42 Lun'!Mois,0)</definedName>
    <definedName name="OptionCalendrier10mois" localSheetId="66">MATCH('DVMP C2 22-42 Mar'!Calendrier10mois,'DVMP C2 22-42 Mar'!Mois,0)</definedName>
    <definedName name="OptionCalendrier10mois" localSheetId="67">MATCH('DVMP C2 22-42 Mer'!Calendrier10mois,'DVMP C2 22-42 Mer'!Mois,0)</definedName>
    <definedName name="OptionCalendrier10mois" localSheetId="100">MATCH('DVMP C2 22-42 Mon'!Calendrier10mois,'DVMP C2 22-42 Mon'!Mois,0)</definedName>
    <definedName name="OptionCalendrier10mois" localSheetId="70">MATCH('DVMP C2 22-42 Sam'!Calendrier10mois,'DVMP C2 22-42 Sam'!Mois,0)</definedName>
    <definedName name="OptionCalendrier10mois" localSheetId="105">MATCH('DVMP C2 22-42 Sat'!Calendrier10mois,'DVMP C2 22-42 Sat'!Mois,0)</definedName>
    <definedName name="OptionCalendrier10mois" localSheetId="106">MATCH('DVMP C2 22-42 Sun'!Calendrier10mois,'DVMP C2 22-42 Sun'!Mois,0)</definedName>
    <definedName name="OptionCalendrier10mois" localSheetId="103">MATCH('DVMP C2 22-42 Thu'!Calendrier10mois,'DVMP C2 22-42 Thu'!Mois,0)</definedName>
    <definedName name="OptionCalendrier10mois" localSheetId="101">MATCH('DVMP C2 22-42 Tue'!Calendrier10mois,'DVMP C2 22-42 Tue'!Mois,0)</definedName>
    <definedName name="OptionCalendrier10mois" localSheetId="69">MATCH('DVMP C2 22-42 Ven'!Calendrier10mois,'DVMP C2 22-42 Ven'!Mois,0)</definedName>
    <definedName name="OptionCalendrier10mois" localSheetId="102">MATCH('DVMP C2 22-42 Wed'!Calendrier10mois,'DVMP C2 22-42 Wed'!Mois,0)</definedName>
    <definedName name="OptionCalendrier10mois">MATCH(Calendrier10mois,Mois,0)</definedName>
    <definedName name="OptionCalendrier11mois" localSheetId="0">MATCH('Cover - Eng'!Calendrier11mois,[0]!Mois,0)</definedName>
    <definedName name="OptionCalendrier11mois" localSheetId="8">MATCH('DRD 1-2 Dim'!Calendrier11mois,'DRD 1-2 Dim'!Mois,0)</definedName>
    <definedName name="OptionCalendrier11mois" localSheetId="27">MATCH('DRD 1-2 Fri'!Calendrier11mois,'DRD 1-2 Fri'!Mois,0)</definedName>
    <definedName name="OptionCalendrier11mois" localSheetId="5">MATCH('DRD 1-2 Jeu'!Calendrier11mois,'DRD 1-2 Jeu'!Mois,0)</definedName>
    <definedName name="OptionCalendrier11mois" localSheetId="2">MATCH('DRD 1-2 Lun'!Calendrier11mois,'DRD 1-2 Lun'!Mois,0)</definedName>
    <definedName name="OptionCalendrier11mois" localSheetId="3">MATCH('DRD 1-2 Mar'!Calendrier11mois,'DRD 1-2 Mar'!Mois,0)</definedName>
    <definedName name="OptionCalendrier11mois" localSheetId="4">MATCH('DRD 1-2 Mer'!Calendrier11mois,'DRD 1-2 Mer'!Mois,0)</definedName>
    <definedName name="OptionCalendrier11mois" localSheetId="23">MATCH('DRD 1-2 Mon'!Calendrier11mois,'DRD 1-2 Mon'!Mois,0)</definedName>
    <definedName name="OptionCalendrier11mois" localSheetId="7">MATCH('DRD 1-2 Sam'!Calendrier11mois,'DRD 1-2 Sam'!Mois,0)</definedName>
    <definedName name="OptionCalendrier11mois" localSheetId="28">MATCH('DRD 1-2 Sat'!Calendrier11mois,'DRD 1-2 Sat'!Mois,0)</definedName>
    <definedName name="OptionCalendrier11mois" localSheetId="29">MATCH('DRD 1-2 Sun'!Calendrier11mois,'DRD 1-2 Sun'!Mois,0)</definedName>
    <definedName name="OptionCalendrier11mois" localSheetId="26">MATCH('DRD 1-2 Thu'!Calendrier11mois,'DRD 1-2 Thu'!Mois,0)</definedName>
    <definedName name="OptionCalendrier11mois" localSheetId="24">MATCH('DRD 1-2 Tue'!Calendrier11mois,'DRD 1-2 Tue'!Mois,0)</definedName>
    <definedName name="OptionCalendrier11mois" localSheetId="6">MATCH('DRD 1-2 Ven'!Calendrier11mois,'DRD 1-2 Ven'!Mois,0)</definedName>
    <definedName name="OptionCalendrier11mois" localSheetId="25">MATCH('DRD 1-2 Wed'!Calendrier11mois,'DRD 1-2 Wed'!Mois,0)</definedName>
    <definedName name="OptionCalendrier11mois" localSheetId="15">MATCH('DRD 3-6 Dim'!Calendrier11mois,'DRD 3-6 Dim'!Mois,0)</definedName>
    <definedName name="OptionCalendrier11mois" localSheetId="34">MATCH('DRD 3-6 Fri'!Calendrier11mois,'DRD 3-6 Fri'!Mois,0)</definedName>
    <definedName name="OptionCalendrier11mois" localSheetId="12">MATCH('DRD 3-6 Jeu'!Calendrier11mois,'DRD 3-6 Jeu'!Mois,0)</definedName>
    <definedName name="OptionCalendrier11mois" localSheetId="9">MATCH('DRD 3-6 Lun'!Calendrier11mois,'DRD 3-6 Lun'!Mois,0)</definedName>
    <definedName name="OptionCalendrier11mois" localSheetId="10">MATCH('DRD 3-6 Mar'!Calendrier11mois,'DRD 3-6 Mar'!Mois,0)</definedName>
    <definedName name="OptionCalendrier11mois" localSheetId="11">MATCH('DRD 3-6 Mer'!Calendrier11mois,'DRD 3-6 Mer'!Mois,0)</definedName>
    <definedName name="OptionCalendrier11mois" localSheetId="30">MATCH('DRD 3-6 Mon'!Calendrier11mois,'DRD 3-6 Mon'!Mois,0)</definedName>
    <definedName name="OptionCalendrier11mois" localSheetId="14">MATCH('DRD 3-6 Sam'!Calendrier11mois,'DRD 3-6 Sam'!Mois,0)</definedName>
    <definedName name="OptionCalendrier11mois" localSheetId="35">MATCH('DRD 3-6 Sat'!Calendrier11mois,'DRD 3-6 Sat'!Mois,0)</definedName>
    <definedName name="OptionCalendrier11mois" localSheetId="36">MATCH('DRD 3-6 Sun'!Calendrier11mois,'DRD 3-6 Sun'!Mois,0)</definedName>
    <definedName name="OptionCalendrier11mois" localSheetId="33">MATCH('DRD 3-6 Thu'!Calendrier11mois,'DRD 3-6 Thu'!Mois,0)</definedName>
    <definedName name="OptionCalendrier11mois" localSheetId="31">MATCH('DRD 3-6 Tue'!Calendrier11mois,'DRD 3-6 Tue'!Mois,0)</definedName>
    <definedName name="OptionCalendrier11mois" localSheetId="13">MATCH('DRD 3-6 Ven'!Calendrier11mois,'DRD 3-6 Ven'!Mois,0)</definedName>
    <definedName name="OptionCalendrier11mois" localSheetId="32">MATCH('DRD 3-6 Wed'!Calendrier11mois,'DRD 3-6 Wed'!Mois,0)</definedName>
    <definedName name="OptionCalendrier11mois" localSheetId="22">MATCH('DRD 7+ Dim'!Calendrier11mois,'DRD 7+ Dim'!Mois,0)</definedName>
    <definedName name="OptionCalendrier11mois" localSheetId="41">MATCH('DRD 7+ Fri'!Calendrier11mois,'DRD 7+ Fri'!Mois,0)</definedName>
    <definedName name="OptionCalendrier11mois" localSheetId="19">MATCH('DRD 7+ Jeu'!Calendrier11mois,'DRD 7+ Jeu'!Mois,0)</definedName>
    <definedName name="OptionCalendrier11mois" localSheetId="16">MATCH('DRD 7+ Lun'!Calendrier11mois,'DRD 7+ Lun'!Mois,0)</definedName>
    <definedName name="OptionCalendrier11mois" localSheetId="17">MATCH('DRD 7+ Mar'!Calendrier11mois,'DRD 7+ Mar'!Mois,0)</definedName>
    <definedName name="OptionCalendrier11mois" localSheetId="18">MATCH('DRD 7+ Mer'!Calendrier11mois,'DRD 7+ Mer'!Mois,0)</definedName>
    <definedName name="OptionCalendrier11mois" localSheetId="37">MATCH('DRD 7+ Mon'!Calendrier11mois,'DRD 7+ Mon'!Mois,0)</definedName>
    <definedName name="OptionCalendrier11mois" localSheetId="21">MATCH('DRD 7+ Sam'!Calendrier11mois,'DRD 7+ Sam'!Mois,0)</definedName>
    <definedName name="OptionCalendrier11mois" localSheetId="42">MATCH('DRD 7+ Sat'!Calendrier11mois,'DRD 7+ Sat'!Mois,0)</definedName>
    <definedName name="OptionCalendrier11mois" localSheetId="43">MATCH('DRD 7+ Sun'!Calendrier11mois,'DRD 7+ Sun'!Mois,0)</definedName>
    <definedName name="OptionCalendrier11mois" localSheetId="40">MATCH('DRD 7+ Thu'!Calendrier11mois,'DRD 7+ Thu'!Mois,0)</definedName>
    <definedName name="OptionCalendrier11mois" localSheetId="38">MATCH('DRD 7+ Tue'!Calendrier11mois,'DRD 7+ Tue'!Mois,0)</definedName>
    <definedName name="OptionCalendrier11mois" localSheetId="20">MATCH('DRD 7+ Ven'!Calendrier11mois,'DRD 7+ Ven'!Mois,0)</definedName>
    <definedName name="OptionCalendrier11mois" localSheetId="39">MATCH('DRD 7+ Wed'!Calendrier11mois,'DRD 7+ Wed'!Mois,0)</definedName>
    <definedName name="OptionCalendrier11mois" localSheetId="120">MATCH('DVD C1-2 Dim'!Calendrier11mois,'DVD C1-2 Dim'!Mois,0)</definedName>
    <definedName name="OptionCalendrier11mois" localSheetId="160">MATCH('DVD C1-2 Fri'!Calendrier11mois,'DVD C1-2 Fri'!Mois,0)</definedName>
    <definedName name="OptionCalendrier11mois" localSheetId="117">MATCH('DVD C1-2 Jeu'!Calendrier11mois,'DVD C1-2 Jeu'!Mois,0)</definedName>
    <definedName name="OptionCalendrier11mois" localSheetId="114">MATCH('DVD C1-2 Lun'!Calendrier11mois,'DVD C1-2 Lun'!Mois,0)</definedName>
    <definedName name="OptionCalendrier11mois" localSheetId="115">MATCH('DVD C1-2 Mar'!Calendrier11mois,'DVD C1-2 Mar'!Mois,0)</definedName>
    <definedName name="OptionCalendrier11mois" localSheetId="116">MATCH('DVD C1-2 Mer'!Calendrier11mois,'DVD C1-2 Mer'!Mois,0)</definedName>
    <definedName name="OptionCalendrier11mois" localSheetId="156">MATCH('DVD C1-2 Mon'!Calendrier11mois,'DVD C1-2 Mon'!Mois,0)</definedName>
    <definedName name="OptionCalendrier11mois" localSheetId="119">MATCH('DVD C1-2 Sam'!Calendrier11mois,'DVD C1-2 Sam'!Mois,0)</definedName>
    <definedName name="OptionCalendrier11mois" localSheetId="161">MATCH('DVD C1-2 Sat'!Calendrier11mois,'DVD C1-2 Sat'!Mois,0)</definedName>
    <definedName name="OptionCalendrier11mois" localSheetId="162">MATCH('DVD C1-2 Sun'!Calendrier11mois,'DVD C1-2 Sun'!Mois,0)</definedName>
    <definedName name="OptionCalendrier11mois" localSheetId="159">MATCH('DVD C1-2 Thu'!Calendrier11mois,'DVD C1-2 Thu'!Mois,0)</definedName>
    <definedName name="OptionCalendrier11mois" localSheetId="157">MATCH('DVD C1-2 Tue'!Calendrier11mois,'DVD C1-2 Tue'!Mois,0)</definedName>
    <definedName name="OptionCalendrier11mois" localSheetId="118">MATCH('DVD C1-2 Ven'!Calendrier11mois,'DVD C1-2 Ven'!Mois,0)</definedName>
    <definedName name="OptionCalendrier11mois" localSheetId="158">MATCH('DVD C1-2 Wed'!Calendrier11mois,'DVD C1-2 Wed'!Mois,0)</definedName>
    <definedName name="OptionCalendrier11mois" localSheetId="141">MATCH('DVD C1-3 Dim'!Calendrier11mois,'DVD C1-3 Dim'!Mois,0)</definedName>
    <definedName name="OptionCalendrier11mois" localSheetId="181">MATCH('DVD C1-3 Fri'!Calendrier11mois,'DVD C1-3 Fri'!Mois,0)</definedName>
    <definedName name="OptionCalendrier11mois" localSheetId="138">MATCH('DVD C1-3 Jeu'!Calendrier11mois,'DVD C1-3 Jeu'!Mois,0)</definedName>
    <definedName name="OptionCalendrier11mois" localSheetId="135">MATCH('DVD C1-3 Lun'!Calendrier11mois,'DVD C1-3 Lun'!Mois,0)</definedName>
    <definedName name="OptionCalendrier11mois" localSheetId="136">MATCH('DVD C1-3 Mar'!Calendrier11mois,'DVD C1-3 Mar'!Mois,0)</definedName>
    <definedName name="OptionCalendrier11mois" localSheetId="137">MATCH('DVD C1-3 Mer'!Calendrier11mois,'DVD C1-3 Mer'!Mois,0)</definedName>
    <definedName name="OptionCalendrier11mois" localSheetId="177">MATCH('DVD C1-3 Mon'!Calendrier11mois,'DVD C1-3 Mon'!Mois,0)</definedName>
    <definedName name="OptionCalendrier11mois" localSheetId="140">MATCH('DVD C1-3 Sam'!Calendrier11mois,'DVD C1-3 Sam'!Mois,0)</definedName>
    <definedName name="OptionCalendrier11mois" localSheetId="182">MATCH('DVD C1-3 Sat'!Calendrier11mois,'DVD C1-3 Sat'!Mois,0)</definedName>
    <definedName name="OptionCalendrier11mois" localSheetId="183">MATCH('DVD C1-3 Sun'!Calendrier11mois,'DVD C1-3 Sun'!Mois,0)</definedName>
    <definedName name="OptionCalendrier11mois" localSheetId="180">MATCH('DVD C1-3 Thu'!Calendrier11mois,'DVD C1-3 Thu'!Mois,0)</definedName>
    <definedName name="OptionCalendrier11mois" localSheetId="178">MATCH('DVD C1-3 Tue'!Calendrier11mois,'DVD C1-3 Tue'!Mois,0)</definedName>
    <definedName name="OptionCalendrier11mois" localSheetId="139">MATCH('DVD C1-3 Ven'!Calendrier11mois,'DVD C1-3 Ven'!Mois,0)</definedName>
    <definedName name="OptionCalendrier11mois" localSheetId="179">MATCH('DVD C1-3 Wed'!Calendrier11mois,'DVD C1-3 Wed'!Mois,0)</definedName>
    <definedName name="OptionCalendrier11mois" localSheetId="127">MATCH('DVD C3-6 Dim'!Calendrier11mois,'DVD C3-6 Dim'!Mois,0)</definedName>
    <definedName name="OptionCalendrier11mois" localSheetId="167">MATCH('DVD C3-6 Fri'!Calendrier11mois,'DVD C3-6 Fri'!Mois,0)</definedName>
    <definedName name="OptionCalendrier11mois" localSheetId="124">MATCH('DVD C3-6 Jeu'!Calendrier11mois,'DVD C3-6 Jeu'!Mois,0)</definedName>
    <definedName name="OptionCalendrier11mois" localSheetId="121">MATCH('DVD C3-6 Lun'!Calendrier11mois,'DVD C3-6 Lun'!Mois,0)</definedName>
    <definedName name="OptionCalendrier11mois" localSheetId="122">MATCH('DVD C3-6 Mar'!Calendrier11mois,'DVD C3-6 Mar'!Mois,0)</definedName>
    <definedName name="OptionCalendrier11mois" localSheetId="123">MATCH('DVD C3-6 Mer'!Calendrier11mois,'DVD C3-6 Mer'!Mois,0)</definedName>
    <definedName name="OptionCalendrier11mois" localSheetId="163">MATCH('DVD C3-6 Mon'!Calendrier11mois,'DVD C3-6 Mon'!Mois,0)</definedName>
    <definedName name="OptionCalendrier11mois" localSheetId="126">MATCH('DVD C3-6 Sam'!Calendrier11mois,'DVD C3-6 Sam'!Mois,0)</definedName>
    <definedName name="OptionCalendrier11mois" localSheetId="168">MATCH('DVD C3-6 Sat'!Calendrier11mois,'DVD C3-6 Sat'!Mois,0)</definedName>
    <definedName name="OptionCalendrier11mois" localSheetId="169">MATCH('DVD C3-6 Sun'!Calendrier11mois,'DVD C3-6 Sun'!Mois,0)</definedName>
    <definedName name="OptionCalendrier11mois" localSheetId="166">MATCH('DVD C3-6 Thu'!Calendrier11mois,'DVD C3-6 Thu'!Mois,0)</definedName>
    <definedName name="OptionCalendrier11mois" localSheetId="164">MATCH('DVD C3-6 Tue'!Calendrier11mois,'DVD C3-6 Tue'!Mois,0)</definedName>
    <definedName name="OptionCalendrier11mois" localSheetId="125">MATCH('DVD C3-6 Ven'!Calendrier11mois,'DVD C3-6 Ven'!Mois,0)</definedName>
    <definedName name="OptionCalendrier11mois" localSheetId="165">MATCH('DVD C3-6 Wed'!Calendrier11mois,'DVD C3-6 Wed'!Mois,0)</definedName>
    <definedName name="OptionCalendrier11mois" localSheetId="148">MATCH('DVD C4-8 Dim'!Calendrier11mois,'DVD C4-8 Dim'!Mois,0)</definedName>
    <definedName name="OptionCalendrier11mois" localSheetId="188">MATCH('DVD C4-8 Fri'!Calendrier11mois,'DVD C4-8 Fri'!Mois,0)</definedName>
    <definedName name="OptionCalendrier11mois" localSheetId="145">MATCH('DVD C4-8 Jeu'!Calendrier11mois,'DVD C4-8 Jeu'!Mois,0)</definedName>
    <definedName name="OptionCalendrier11mois" localSheetId="142">MATCH('DVD C4-8 Lun'!Calendrier11mois,'DVD C4-8 Lun'!Mois,0)</definedName>
    <definedName name="OptionCalendrier11mois" localSheetId="143">MATCH('DVD C4-8 Mar'!Calendrier11mois,'DVD C4-8 Mar'!Mois,0)</definedName>
    <definedName name="OptionCalendrier11mois" localSheetId="144">MATCH('DVD C4-8 Mer'!Calendrier11mois,'DVD C4-8 Mer'!Mois,0)</definedName>
    <definedName name="OptionCalendrier11mois" localSheetId="184">MATCH('DVD C4-8 Mon'!Calendrier11mois,'DVD C4-8 Mon'!Mois,0)</definedName>
    <definedName name="OptionCalendrier11mois" localSheetId="147">MATCH('DVD C4-8 Sam'!Calendrier11mois,'DVD C4-8 Sam'!Mois,0)</definedName>
    <definedName name="OptionCalendrier11mois" localSheetId="189">MATCH('DVD C4-8 Sat'!Calendrier11mois,'DVD C4-8 Sat'!Mois,0)</definedName>
    <definedName name="OptionCalendrier11mois" localSheetId="190">MATCH('DVD C4-8 Sun'!Calendrier11mois,'DVD C4-8 Sun'!Mois,0)</definedName>
    <definedName name="OptionCalendrier11mois" localSheetId="187">MATCH('DVD C4-8 Thu'!Calendrier11mois,'DVD C4-8 Thu'!Mois,0)</definedName>
    <definedName name="OptionCalendrier11mois" localSheetId="185">MATCH('DVD C4-8 Tue'!Calendrier11mois,'DVD C4-8 Tue'!Mois,0)</definedName>
    <definedName name="OptionCalendrier11mois" localSheetId="146">MATCH('DVD C4-8 Ven'!Calendrier11mois,'DVD C4-8 Ven'!Mois,0)</definedName>
    <definedName name="OptionCalendrier11mois" localSheetId="186">MATCH('DVD C4-8 Wed'!Calendrier11mois,'DVD C4-8 Wed'!Mois,0)</definedName>
    <definedName name="OptionCalendrier11mois" localSheetId="134">MATCH('DVD C7+ Dim'!Calendrier11mois,'DVD C7+ Dim'!Mois,0)</definedName>
    <definedName name="OptionCalendrier11mois" localSheetId="174">MATCH('DVD C7+ Fri'!Calendrier11mois,'DVD C7+ Fri'!Mois,0)</definedName>
    <definedName name="OptionCalendrier11mois" localSheetId="131">MATCH('DVD C7+ Jeu'!Calendrier11mois,'DVD C7+ Jeu'!Mois,0)</definedName>
    <definedName name="OptionCalendrier11mois" localSheetId="128">MATCH('DVD C7+ Lun'!Calendrier11mois,'DVD C7+ Lun'!Mois,0)</definedName>
    <definedName name="OptionCalendrier11mois" localSheetId="129">MATCH('DVD C7+ Mar'!Calendrier11mois,'DVD C7+ Mar'!Mois,0)</definedName>
    <definedName name="OptionCalendrier11mois" localSheetId="130">MATCH('DVD C7+ Mer'!Calendrier11mois,'DVD C7+ Mer'!Mois,0)</definedName>
    <definedName name="OptionCalendrier11mois" localSheetId="170">MATCH('DVD C7+ Mon'!Calendrier11mois,'DVD C7+ Mon'!Mois,0)</definedName>
    <definedName name="OptionCalendrier11mois" localSheetId="133">MATCH('DVD C7+ Sam'!Calendrier11mois,'DVD C7+ Sam'!Mois,0)</definedName>
    <definedName name="OptionCalendrier11mois" localSheetId="175">MATCH('DVD C7+ Sat'!Calendrier11mois,'DVD C7+ Sat'!Mois,0)</definedName>
    <definedName name="OptionCalendrier11mois" localSheetId="176">MATCH('DVD C7+ Sun'!Calendrier11mois,'DVD C7+ Sun'!Mois,0)</definedName>
    <definedName name="OptionCalendrier11mois" localSheetId="173">MATCH('DVD C7+ Thu'!Calendrier11mois,'DVD C7+ Thu'!Mois,0)</definedName>
    <definedName name="OptionCalendrier11mois" localSheetId="171">MATCH('DVD C7+ Tue'!Calendrier11mois,'DVD C7+ Tue'!Mois,0)</definedName>
    <definedName name="OptionCalendrier11mois" localSheetId="132">MATCH('DVD C7+ Ven'!Calendrier11mois,'DVD C7+ Ven'!Mois,0)</definedName>
    <definedName name="OptionCalendrier11mois" localSheetId="172">MATCH('DVD C7+ Wed'!Calendrier11mois,'DVD C7+ Wed'!Mois,0)</definedName>
    <definedName name="OptionCalendrier11mois" localSheetId="155">MATCH('DVD C9+ Dim'!Calendrier11mois,'DVD C9+ Dim'!Mois,0)</definedName>
    <definedName name="OptionCalendrier11mois" localSheetId="195">MATCH('DVD C9+ Fri'!Calendrier11mois,'DVD C9+ Fri'!Mois,0)</definedName>
    <definedName name="OptionCalendrier11mois" localSheetId="152">MATCH('DVD C9+ Jeu'!Calendrier11mois,'DVD C9+ Jeu'!Mois,0)</definedName>
    <definedName name="OptionCalendrier11mois" localSheetId="149">MATCH('DVD C9+ Lun'!Calendrier11mois,'DVD C9+ Lun'!Mois,0)</definedName>
    <definedName name="OptionCalendrier11mois" localSheetId="150">MATCH('DVD C9+ Mar'!Calendrier11mois,'DVD C9+ Mar'!Mois,0)</definedName>
    <definedName name="OptionCalendrier11mois" localSheetId="151">MATCH('DVD C9+ Mer'!Calendrier11mois,'DVD C9+ Mer'!Mois,0)</definedName>
    <definedName name="OptionCalendrier11mois" localSheetId="191">MATCH('DVD C9+ Mon'!Calendrier11mois,'DVD C9+ Mon'!Mois,0)</definedName>
    <definedName name="OptionCalendrier11mois" localSheetId="154">MATCH('DVD C9+ Sam'!Calendrier11mois,'DVD C9+ Sam'!Mois,0)</definedName>
    <definedName name="OptionCalendrier11mois" localSheetId="196">MATCH('DVD C9+ Sat'!Calendrier11mois,'DVD C9+ Sat'!Mois,0)</definedName>
    <definedName name="OptionCalendrier11mois" localSheetId="197">MATCH('DVD C9+ Sun'!Calendrier11mois,'DVD C9+ Sun'!Mois,0)</definedName>
    <definedName name="OptionCalendrier11mois" localSheetId="194">MATCH('DVD C9+ Thu'!Calendrier11mois,'DVD C9+ Thu'!Mois,0)</definedName>
    <definedName name="OptionCalendrier11mois" localSheetId="192">MATCH('DVD C9+ Tue'!Calendrier11mois,'DVD C9+ Tue'!Mois,0)</definedName>
    <definedName name="OptionCalendrier11mois" localSheetId="153">MATCH('DVD C9+ Ven'!Calendrier11mois,'DVD C9+ Ven'!Mois,0)</definedName>
    <definedName name="OptionCalendrier11mois" localSheetId="193">MATCH('DVD C9+ Wed'!Calendrier11mois,'DVD C9+ Wed'!Mois,0)</definedName>
    <definedName name="OptionCalendrier11mois" localSheetId="50">MATCH('DVMP C1 1-21 Dim'!Calendrier11mois,'DVMP C1 1-21 Dim'!Mois,0)</definedName>
    <definedName name="OptionCalendrier11mois" localSheetId="83">MATCH('DVMP C1 1-21 Fri'!Calendrier11mois,'DVMP C1 1-21 Fri'!Mois,0)</definedName>
    <definedName name="OptionCalendrier11mois" localSheetId="47">MATCH('DVMP C1 1-21 Jeu'!Calendrier11mois,'DVMP C1 1-21 Jeu'!Mois,0)</definedName>
    <definedName name="OptionCalendrier11mois" localSheetId="44">MATCH('DVMP C1 1-21 Lun'!Calendrier11mois,'DVMP C1 1-21 Lun'!Mois,0)</definedName>
    <definedName name="OptionCalendrier11mois" localSheetId="45">MATCH('DVMP C1 1-21 Mar'!Calendrier11mois,'DVMP C1 1-21 Mar'!Mois,0)</definedName>
    <definedName name="OptionCalendrier11mois" localSheetId="46">MATCH('DVMP C1 1-21 Mer'!Calendrier11mois,'DVMP C1 1-21 Mer'!Mois,0)</definedName>
    <definedName name="OptionCalendrier11mois" localSheetId="79">MATCH('DVMP C1 1-21 Mon'!Calendrier11mois,'DVMP C1 1-21 Mon'!Mois,0)</definedName>
    <definedName name="OptionCalendrier11mois" localSheetId="49">MATCH('DVMP C1 1-21 Sam'!Calendrier11mois,'DVMP C1 1-21 Sam'!Mois,0)</definedName>
    <definedName name="OptionCalendrier11mois" localSheetId="84">MATCH('DVMP C1 1-21 Sat'!Calendrier11mois,'DVMP C1 1-21 Sat'!Mois,0)</definedName>
    <definedName name="OptionCalendrier11mois" localSheetId="85">MATCH('DVMP C1 1-21 Sun'!Calendrier11mois,'DVMP C1 1-21 Sun'!Mois,0)</definedName>
    <definedName name="OptionCalendrier11mois" localSheetId="82">MATCH('DVMP C1 1-21 Thu'!Calendrier11mois,'DVMP C1 1-21 Thu'!Mois,0)</definedName>
    <definedName name="OptionCalendrier11mois" localSheetId="80">MATCH('DVMP C1 1-21 Tue'!Calendrier11mois,'DVMP C1 1-21 Tue'!Mois,0)</definedName>
    <definedName name="OptionCalendrier11mois" localSheetId="48">MATCH('DVMP C1 1-21 Ven'!Calendrier11mois,'DVMP C1 1-21 Ven'!Mois,0)</definedName>
    <definedName name="OptionCalendrier11mois" localSheetId="81">MATCH('DVMP C1 1-21 Wed'!Calendrier11mois,'DVMP C1 1-21 Wed'!Mois,0)</definedName>
    <definedName name="OptionCalendrier11mois" localSheetId="57">MATCH('DVMP C1 22-42 Dim'!Calendrier11mois,'DVMP C1 22-42 Dim'!Mois,0)</definedName>
    <definedName name="OptionCalendrier11mois" localSheetId="97">MATCH('DVMP C1 22-42 Fri'!Calendrier11mois,'DVMP C1 22-42 Fri'!Mois,0)</definedName>
    <definedName name="OptionCalendrier11mois" localSheetId="54">MATCH('DVMP C1 22-42 Jeu'!Calendrier11mois,'DVMP C1 22-42 Jeu'!Mois,0)</definedName>
    <definedName name="OptionCalendrier11mois" localSheetId="51">MATCH('DVMP C1 22-42 Lun'!Calendrier11mois,'DVMP C1 22-42 Lun'!Mois,0)</definedName>
    <definedName name="OptionCalendrier11mois" localSheetId="52">MATCH('DVMP C1 22-42 Mar'!Calendrier11mois,'DVMP C1 22-42 Mar'!Mois,0)</definedName>
    <definedName name="OptionCalendrier11mois" localSheetId="53">MATCH('DVMP C1 22-42 Mer'!Calendrier11mois,'DVMP C1 22-42 Mer'!Mois,0)</definedName>
    <definedName name="OptionCalendrier11mois" localSheetId="93">MATCH('DVMP C1 22-42 Mon'!Calendrier11mois,'DVMP C1 22-42 Mon'!Mois,0)</definedName>
    <definedName name="OptionCalendrier11mois" localSheetId="56">MATCH('DVMP C1 22-42 Sam'!Calendrier11mois,'DVMP C1 22-42 Sam'!Mois,0)</definedName>
    <definedName name="OptionCalendrier11mois" localSheetId="98">MATCH('DVMP C1 22-42 Sat'!Calendrier11mois,'DVMP C1 22-42 Sat'!Mois,0)</definedName>
    <definedName name="OptionCalendrier11mois" localSheetId="99">MATCH('DVMP C1 22-42 Sun'!Calendrier11mois,'DVMP C1 22-42 Sun'!Mois,0)</definedName>
    <definedName name="OptionCalendrier11mois" localSheetId="96">MATCH('DVMP C1 22-42 Thu'!Calendrier11mois,'DVMP C1 22-42 Thu'!Mois,0)</definedName>
    <definedName name="OptionCalendrier11mois" localSheetId="94">MATCH('DVMP C1 22-42 Tue'!Calendrier11mois,'DVMP C1 22-42 Tue'!Mois,0)</definedName>
    <definedName name="OptionCalendrier11mois" localSheetId="55">MATCH('DVMP C1 22-42 Ven'!Calendrier11mois,'DVMP C1 22-42 Ven'!Mois,0)</definedName>
    <definedName name="OptionCalendrier11mois" localSheetId="95">MATCH('DVMP C1 22-42 Wed'!Calendrier11mois,'DVMP C1 22-42 Wed'!Mois,0)</definedName>
    <definedName name="OptionCalendrier11mois" localSheetId="78">MATCH('DVMP C10+ Dim'!Calendrier11mois,'DVMP C10+ Dim'!Mois,0)</definedName>
    <definedName name="OptionCalendrier11mois" localSheetId="111">MATCH('DVMP C10+ Fri'!Calendrier11mois,'DVMP C10+ Fri'!Mois,0)</definedName>
    <definedName name="OptionCalendrier11mois" localSheetId="75">MATCH('DVMP C10+ Jeu'!Calendrier11mois,'DVMP C10+ Jeu'!Mois,0)</definedName>
    <definedName name="OptionCalendrier11mois" localSheetId="72">MATCH('DVMP C10+ Lun'!Calendrier11mois,'DVMP C10+ Lun'!Mois,0)</definedName>
    <definedName name="OptionCalendrier11mois" localSheetId="73">MATCH('DVMP C10+ Mar'!Calendrier11mois,'DVMP C10+ Mar'!Mois,0)</definedName>
    <definedName name="OptionCalendrier11mois" localSheetId="74">MATCH('DVMP C10+ Mer'!Calendrier11mois,'DVMP C10+ Mer'!Mois,0)</definedName>
    <definedName name="OptionCalendrier11mois" localSheetId="107">MATCH('DVMP C10+ Mon'!Calendrier11mois,'DVMP C10+ Mon'!Mois,0)</definedName>
    <definedName name="OptionCalendrier11mois" localSheetId="77">MATCH('DVMP C10+ Sam'!Calendrier11mois,'DVMP C10+ Sam'!Mois,0)</definedName>
    <definedName name="OptionCalendrier11mois" localSheetId="112">MATCH('DVMP C10+ Sat'!Calendrier11mois,'DVMP C10+ Sat'!Mois,0)</definedName>
    <definedName name="OptionCalendrier11mois" localSheetId="113">MATCH('DVMP C10+ Sun'!Calendrier11mois,'DVMP C10+ Sun'!Mois,0)</definedName>
    <definedName name="OptionCalendrier11mois" localSheetId="110">MATCH('DVMP C10+ Thu'!Calendrier11mois,'DVMP C10+ Thu'!Mois,0)</definedName>
    <definedName name="OptionCalendrier11mois" localSheetId="108">MATCH('DVMP C10+ Tue'!Calendrier11mois,'DVMP C10+ Tue'!Mois,0)</definedName>
    <definedName name="OptionCalendrier11mois" localSheetId="76">MATCH('DVMP C10+ Ven'!Calendrier11mois,'DVMP C10+ Ven'!Mois,0)</definedName>
    <definedName name="OptionCalendrier11mois" localSheetId="109">MATCH('DVMP C10+ Wed'!Calendrier11mois,'DVMP C10+ Wed'!Mois,0)</definedName>
    <definedName name="OptionCalendrier11mois" localSheetId="64">MATCH('DVMP C2 1-21 Dim'!Calendrier11mois,'DVMP C2 1-21 Dim'!Mois,0)</definedName>
    <definedName name="OptionCalendrier11mois" localSheetId="90">MATCH('DVMP C2 1-21 Fri'!Calendrier11mois,'DVMP C2 1-21 Fri'!Mois,0)</definedName>
    <definedName name="OptionCalendrier11mois" localSheetId="61">MATCH('DVMP C2 1-21 Jeu'!Calendrier11mois,'DVMP C2 1-21 Jeu'!Mois,0)</definedName>
    <definedName name="OptionCalendrier11mois" localSheetId="58">MATCH('DVMP C2 1-21 Lun'!Calendrier11mois,'DVMP C2 1-21 Lun'!Mois,0)</definedName>
    <definedName name="OptionCalendrier11mois" localSheetId="59">MATCH('DVMP C2 1-21 Mar'!Calendrier11mois,'DVMP C2 1-21 Mar'!Mois,0)</definedName>
    <definedName name="OptionCalendrier11mois" localSheetId="60">MATCH('DVMP C2 1-21 Mer'!Calendrier11mois,'DVMP C2 1-21 Mer'!Mois,0)</definedName>
    <definedName name="OptionCalendrier11mois" localSheetId="86">MATCH('DVMP C2 1-21 Mon'!Calendrier11mois,'DVMP C2 1-21 Mon'!Mois,0)</definedName>
    <definedName name="OptionCalendrier11mois" localSheetId="63">MATCH('DVMP C2 1-21 Sam'!Calendrier11mois,'DVMP C2 1-21 Sam'!Mois,0)</definedName>
    <definedName name="OptionCalendrier11mois" localSheetId="91">MATCH('DVMP C2 1-21 Sat'!Calendrier11mois,'DVMP C2 1-21 Sat'!Mois,0)</definedName>
    <definedName name="OptionCalendrier11mois" localSheetId="92">MATCH('DVMP C2 1-21 Sun'!Calendrier11mois,'DVMP C2 1-21 Sun'!Mois,0)</definedName>
    <definedName name="OptionCalendrier11mois" localSheetId="89">MATCH('DVMP C2 1-21 Thu'!Calendrier11mois,'DVMP C2 1-21 Thu'!Mois,0)</definedName>
    <definedName name="OptionCalendrier11mois" localSheetId="87">MATCH('DVMP C2 1-21 Tue'!Calendrier11mois,'DVMP C2 1-21 Tue'!Mois,0)</definedName>
    <definedName name="OptionCalendrier11mois" localSheetId="62">MATCH('DVMP C2 1-21 Ven'!Calendrier11mois,'DVMP C2 1-21 Ven'!Mois,0)</definedName>
    <definedName name="OptionCalendrier11mois" localSheetId="88">MATCH('DVMP C2 1-21 Wed'!Calendrier11mois,'DVMP C2 1-21 Wed'!Mois,0)</definedName>
    <definedName name="OptionCalendrier11mois" localSheetId="71">MATCH('DVMP C2 22-42 Dim'!Calendrier11mois,'DVMP C2 22-42 Dim'!Mois,0)</definedName>
    <definedName name="OptionCalendrier11mois" localSheetId="104">MATCH('DVMP C2 22-42 Fri'!Calendrier11mois,'DVMP C2 22-42 Fri'!Mois,0)</definedName>
    <definedName name="OptionCalendrier11mois" localSheetId="68">MATCH('DVMP C2 22-42 Jeu'!Calendrier11mois,'DVMP C2 22-42 Jeu'!Mois,0)</definedName>
    <definedName name="OptionCalendrier11mois" localSheetId="65">MATCH('DVMP C2 22-42 Lun'!Calendrier11mois,'DVMP C2 22-42 Lun'!Mois,0)</definedName>
    <definedName name="OptionCalendrier11mois" localSheetId="66">MATCH('DVMP C2 22-42 Mar'!Calendrier11mois,'DVMP C2 22-42 Mar'!Mois,0)</definedName>
    <definedName name="OptionCalendrier11mois" localSheetId="67">MATCH('DVMP C2 22-42 Mer'!Calendrier11mois,'DVMP C2 22-42 Mer'!Mois,0)</definedName>
    <definedName name="OptionCalendrier11mois" localSheetId="100">MATCH('DVMP C2 22-42 Mon'!Calendrier11mois,'DVMP C2 22-42 Mon'!Mois,0)</definedName>
    <definedName name="OptionCalendrier11mois" localSheetId="70">MATCH('DVMP C2 22-42 Sam'!Calendrier11mois,'DVMP C2 22-42 Sam'!Mois,0)</definedName>
    <definedName name="OptionCalendrier11mois" localSheetId="105">MATCH('DVMP C2 22-42 Sat'!Calendrier11mois,'DVMP C2 22-42 Sat'!Mois,0)</definedName>
    <definedName name="OptionCalendrier11mois" localSheetId="106">MATCH('DVMP C2 22-42 Sun'!Calendrier11mois,'DVMP C2 22-42 Sun'!Mois,0)</definedName>
    <definedName name="OptionCalendrier11mois" localSheetId="103">MATCH('DVMP C2 22-42 Thu'!Calendrier11mois,'DVMP C2 22-42 Thu'!Mois,0)</definedName>
    <definedName name="OptionCalendrier11mois" localSheetId="101">MATCH('DVMP C2 22-42 Tue'!Calendrier11mois,'DVMP C2 22-42 Tue'!Mois,0)</definedName>
    <definedName name="OptionCalendrier11mois" localSheetId="69">MATCH('DVMP C2 22-42 Ven'!Calendrier11mois,'DVMP C2 22-42 Ven'!Mois,0)</definedName>
    <definedName name="OptionCalendrier11mois" localSheetId="102">MATCH('DVMP C2 22-42 Wed'!Calendrier11mois,'DVMP C2 22-42 Wed'!Mois,0)</definedName>
    <definedName name="OptionCalendrier11mois">MATCH(Calendrier11mois,Mois,0)</definedName>
    <definedName name="OptionCalendrier12mois" localSheetId="0">MATCH('Cover - Eng'!Calendrier12mois,[0]!Mois,0)</definedName>
    <definedName name="OptionCalendrier12mois" localSheetId="8">MATCH('DRD 1-2 Dim'!Calendrier12mois,'DRD 1-2 Dim'!Mois,0)</definedName>
    <definedName name="OptionCalendrier12mois" localSheetId="27">MATCH('DRD 1-2 Fri'!Calendrier12mois,'DRD 1-2 Fri'!Mois,0)</definedName>
    <definedName name="OptionCalendrier12mois" localSheetId="5">MATCH('DRD 1-2 Jeu'!Calendrier12mois,'DRD 1-2 Jeu'!Mois,0)</definedName>
    <definedName name="OptionCalendrier12mois" localSheetId="2">MATCH('DRD 1-2 Lun'!Calendrier12mois,'DRD 1-2 Lun'!Mois,0)</definedName>
    <definedName name="OptionCalendrier12mois" localSheetId="3">MATCH('DRD 1-2 Mar'!Calendrier12mois,'DRD 1-2 Mar'!Mois,0)</definedName>
    <definedName name="OptionCalendrier12mois" localSheetId="4">MATCH('DRD 1-2 Mer'!Calendrier12mois,'DRD 1-2 Mer'!Mois,0)</definedName>
    <definedName name="OptionCalendrier12mois" localSheetId="23">MATCH('DRD 1-2 Mon'!Calendrier12mois,'DRD 1-2 Mon'!Mois,0)</definedName>
    <definedName name="OptionCalendrier12mois" localSheetId="7">MATCH('DRD 1-2 Sam'!Calendrier12mois,'DRD 1-2 Sam'!Mois,0)</definedName>
    <definedName name="OptionCalendrier12mois" localSheetId="28">MATCH('DRD 1-2 Sat'!Calendrier12mois,'DRD 1-2 Sat'!Mois,0)</definedName>
    <definedName name="OptionCalendrier12mois" localSheetId="29">MATCH('DRD 1-2 Sun'!Calendrier12mois,'DRD 1-2 Sun'!Mois,0)</definedName>
    <definedName name="OptionCalendrier12mois" localSheetId="26">MATCH('DRD 1-2 Thu'!Calendrier12mois,'DRD 1-2 Thu'!Mois,0)</definedName>
    <definedName name="OptionCalendrier12mois" localSheetId="24">MATCH('DRD 1-2 Tue'!Calendrier12mois,'DRD 1-2 Tue'!Mois,0)</definedName>
    <definedName name="OptionCalendrier12mois" localSheetId="6">MATCH('DRD 1-2 Ven'!Calendrier12mois,'DRD 1-2 Ven'!Mois,0)</definedName>
    <definedName name="OptionCalendrier12mois" localSheetId="25">MATCH('DRD 1-2 Wed'!Calendrier12mois,'DRD 1-2 Wed'!Mois,0)</definedName>
    <definedName name="OptionCalendrier12mois" localSheetId="15">MATCH('DRD 3-6 Dim'!Calendrier12mois,'DRD 3-6 Dim'!Mois,0)</definedName>
    <definedName name="OptionCalendrier12mois" localSheetId="34">MATCH('DRD 3-6 Fri'!Calendrier12mois,'DRD 3-6 Fri'!Mois,0)</definedName>
    <definedName name="OptionCalendrier12mois" localSheetId="12">MATCH('DRD 3-6 Jeu'!Calendrier12mois,'DRD 3-6 Jeu'!Mois,0)</definedName>
    <definedName name="OptionCalendrier12mois" localSheetId="9">MATCH('DRD 3-6 Lun'!Calendrier12mois,'DRD 3-6 Lun'!Mois,0)</definedName>
    <definedName name="OptionCalendrier12mois" localSheetId="10">MATCH('DRD 3-6 Mar'!Calendrier12mois,'DRD 3-6 Mar'!Mois,0)</definedName>
    <definedName name="OptionCalendrier12mois" localSheetId="11">MATCH('DRD 3-6 Mer'!Calendrier12mois,'DRD 3-6 Mer'!Mois,0)</definedName>
    <definedName name="OptionCalendrier12mois" localSheetId="30">MATCH('DRD 3-6 Mon'!Calendrier12mois,'DRD 3-6 Mon'!Mois,0)</definedName>
    <definedName name="OptionCalendrier12mois" localSheetId="14">MATCH('DRD 3-6 Sam'!Calendrier12mois,'DRD 3-6 Sam'!Mois,0)</definedName>
    <definedName name="OptionCalendrier12mois" localSheetId="35">MATCH('DRD 3-6 Sat'!Calendrier12mois,'DRD 3-6 Sat'!Mois,0)</definedName>
    <definedName name="OptionCalendrier12mois" localSheetId="36">MATCH('DRD 3-6 Sun'!Calendrier12mois,'DRD 3-6 Sun'!Mois,0)</definedName>
    <definedName name="OptionCalendrier12mois" localSheetId="33">MATCH('DRD 3-6 Thu'!Calendrier12mois,'DRD 3-6 Thu'!Mois,0)</definedName>
    <definedName name="OptionCalendrier12mois" localSheetId="31">MATCH('DRD 3-6 Tue'!Calendrier12mois,'DRD 3-6 Tue'!Mois,0)</definedName>
    <definedName name="OptionCalendrier12mois" localSheetId="13">MATCH('DRD 3-6 Ven'!Calendrier12mois,'DRD 3-6 Ven'!Mois,0)</definedName>
    <definedName name="OptionCalendrier12mois" localSheetId="32">MATCH('DRD 3-6 Wed'!Calendrier12mois,'DRD 3-6 Wed'!Mois,0)</definedName>
    <definedName name="OptionCalendrier12mois" localSheetId="22">MATCH('DRD 7+ Dim'!Calendrier12mois,'DRD 7+ Dim'!Mois,0)</definedName>
    <definedName name="OptionCalendrier12mois" localSheetId="41">MATCH('DRD 7+ Fri'!Calendrier12mois,'DRD 7+ Fri'!Mois,0)</definedName>
    <definedName name="OptionCalendrier12mois" localSheetId="19">MATCH('DRD 7+ Jeu'!Calendrier12mois,'DRD 7+ Jeu'!Mois,0)</definedName>
    <definedName name="OptionCalendrier12mois" localSheetId="16">MATCH('DRD 7+ Lun'!Calendrier12mois,'DRD 7+ Lun'!Mois,0)</definedName>
    <definedName name="OptionCalendrier12mois" localSheetId="17">MATCH('DRD 7+ Mar'!Calendrier12mois,'DRD 7+ Mar'!Mois,0)</definedName>
    <definedName name="OptionCalendrier12mois" localSheetId="18">MATCH('DRD 7+ Mer'!Calendrier12mois,'DRD 7+ Mer'!Mois,0)</definedName>
    <definedName name="OptionCalendrier12mois" localSheetId="37">MATCH('DRD 7+ Mon'!Calendrier12mois,'DRD 7+ Mon'!Mois,0)</definedName>
    <definedName name="OptionCalendrier12mois" localSheetId="21">MATCH('DRD 7+ Sam'!Calendrier12mois,'DRD 7+ Sam'!Mois,0)</definedName>
    <definedName name="OptionCalendrier12mois" localSheetId="42">MATCH('DRD 7+ Sat'!Calendrier12mois,'DRD 7+ Sat'!Mois,0)</definedName>
    <definedName name="OptionCalendrier12mois" localSheetId="43">MATCH('DRD 7+ Sun'!Calendrier12mois,'DRD 7+ Sun'!Mois,0)</definedName>
    <definedName name="OptionCalendrier12mois" localSheetId="40">MATCH('DRD 7+ Thu'!Calendrier12mois,'DRD 7+ Thu'!Mois,0)</definedName>
    <definedName name="OptionCalendrier12mois" localSheetId="38">MATCH('DRD 7+ Tue'!Calendrier12mois,'DRD 7+ Tue'!Mois,0)</definedName>
    <definedName name="OptionCalendrier12mois" localSheetId="20">MATCH('DRD 7+ Ven'!Calendrier12mois,'DRD 7+ Ven'!Mois,0)</definedName>
    <definedName name="OptionCalendrier12mois" localSheetId="39">MATCH('DRD 7+ Wed'!Calendrier12mois,'DRD 7+ Wed'!Mois,0)</definedName>
    <definedName name="OptionCalendrier12mois" localSheetId="120">MATCH('DVD C1-2 Dim'!Calendrier12mois,'DVD C1-2 Dim'!Mois,0)</definedName>
    <definedName name="OptionCalendrier12mois" localSheetId="160">MATCH('DVD C1-2 Fri'!Calendrier12mois,'DVD C1-2 Fri'!Mois,0)</definedName>
    <definedName name="OptionCalendrier12mois" localSheetId="117">MATCH('DVD C1-2 Jeu'!Calendrier12mois,'DVD C1-2 Jeu'!Mois,0)</definedName>
    <definedName name="OptionCalendrier12mois" localSheetId="114">MATCH('DVD C1-2 Lun'!Calendrier12mois,'DVD C1-2 Lun'!Mois,0)</definedName>
    <definedName name="OptionCalendrier12mois" localSheetId="115">MATCH('DVD C1-2 Mar'!Calendrier12mois,'DVD C1-2 Mar'!Mois,0)</definedName>
    <definedName name="OptionCalendrier12mois" localSheetId="116">MATCH('DVD C1-2 Mer'!Calendrier12mois,'DVD C1-2 Mer'!Mois,0)</definedName>
    <definedName name="OptionCalendrier12mois" localSheetId="156">MATCH('DVD C1-2 Mon'!Calendrier12mois,'DVD C1-2 Mon'!Mois,0)</definedName>
    <definedName name="OptionCalendrier12mois" localSheetId="119">MATCH('DVD C1-2 Sam'!Calendrier12mois,'DVD C1-2 Sam'!Mois,0)</definedName>
    <definedName name="OptionCalendrier12mois" localSheetId="161">MATCH('DVD C1-2 Sat'!Calendrier12mois,'DVD C1-2 Sat'!Mois,0)</definedName>
    <definedName name="OptionCalendrier12mois" localSheetId="162">MATCH('DVD C1-2 Sun'!Calendrier12mois,'DVD C1-2 Sun'!Mois,0)</definedName>
    <definedName name="OptionCalendrier12mois" localSheetId="159">MATCH('DVD C1-2 Thu'!Calendrier12mois,'DVD C1-2 Thu'!Mois,0)</definedName>
    <definedName name="OptionCalendrier12mois" localSheetId="157">MATCH('DVD C1-2 Tue'!Calendrier12mois,'DVD C1-2 Tue'!Mois,0)</definedName>
    <definedName name="OptionCalendrier12mois" localSheetId="118">MATCH('DVD C1-2 Ven'!Calendrier12mois,'DVD C1-2 Ven'!Mois,0)</definedName>
    <definedName name="OptionCalendrier12mois" localSheetId="158">MATCH('DVD C1-2 Wed'!Calendrier12mois,'DVD C1-2 Wed'!Mois,0)</definedName>
    <definedName name="OptionCalendrier12mois" localSheetId="141">MATCH('DVD C1-3 Dim'!Calendrier12mois,'DVD C1-3 Dim'!Mois,0)</definedName>
    <definedName name="OptionCalendrier12mois" localSheetId="181">MATCH('DVD C1-3 Fri'!Calendrier12mois,'DVD C1-3 Fri'!Mois,0)</definedName>
    <definedName name="OptionCalendrier12mois" localSheetId="138">MATCH('DVD C1-3 Jeu'!Calendrier12mois,'DVD C1-3 Jeu'!Mois,0)</definedName>
    <definedName name="OptionCalendrier12mois" localSheetId="135">MATCH('DVD C1-3 Lun'!Calendrier12mois,'DVD C1-3 Lun'!Mois,0)</definedName>
    <definedName name="OptionCalendrier12mois" localSheetId="136">MATCH('DVD C1-3 Mar'!Calendrier12mois,'DVD C1-3 Mar'!Mois,0)</definedName>
    <definedName name="OptionCalendrier12mois" localSheetId="137">MATCH('DVD C1-3 Mer'!Calendrier12mois,'DVD C1-3 Mer'!Mois,0)</definedName>
    <definedName name="OptionCalendrier12mois" localSheetId="177">MATCH('DVD C1-3 Mon'!Calendrier12mois,'DVD C1-3 Mon'!Mois,0)</definedName>
    <definedName name="OptionCalendrier12mois" localSheetId="140">MATCH('DVD C1-3 Sam'!Calendrier12mois,'DVD C1-3 Sam'!Mois,0)</definedName>
    <definedName name="OptionCalendrier12mois" localSheetId="182">MATCH('DVD C1-3 Sat'!Calendrier12mois,'DVD C1-3 Sat'!Mois,0)</definedName>
    <definedName name="OptionCalendrier12mois" localSheetId="183">MATCH('DVD C1-3 Sun'!Calendrier12mois,'DVD C1-3 Sun'!Mois,0)</definedName>
    <definedName name="OptionCalendrier12mois" localSheetId="180">MATCH('DVD C1-3 Thu'!Calendrier12mois,'DVD C1-3 Thu'!Mois,0)</definedName>
    <definedName name="OptionCalendrier12mois" localSheetId="178">MATCH('DVD C1-3 Tue'!Calendrier12mois,'DVD C1-3 Tue'!Mois,0)</definedName>
    <definedName name="OptionCalendrier12mois" localSheetId="139">MATCH('DVD C1-3 Ven'!Calendrier12mois,'DVD C1-3 Ven'!Mois,0)</definedName>
    <definedName name="OptionCalendrier12mois" localSheetId="179">MATCH('DVD C1-3 Wed'!Calendrier12mois,'DVD C1-3 Wed'!Mois,0)</definedName>
    <definedName name="OptionCalendrier12mois" localSheetId="127">MATCH('DVD C3-6 Dim'!Calendrier12mois,'DVD C3-6 Dim'!Mois,0)</definedName>
    <definedName name="OptionCalendrier12mois" localSheetId="167">MATCH('DVD C3-6 Fri'!Calendrier12mois,'DVD C3-6 Fri'!Mois,0)</definedName>
    <definedName name="OptionCalendrier12mois" localSheetId="124">MATCH('DVD C3-6 Jeu'!Calendrier12mois,'DVD C3-6 Jeu'!Mois,0)</definedName>
    <definedName name="OptionCalendrier12mois" localSheetId="121">MATCH('DVD C3-6 Lun'!Calendrier12mois,'DVD C3-6 Lun'!Mois,0)</definedName>
    <definedName name="OptionCalendrier12mois" localSheetId="122">MATCH('DVD C3-6 Mar'!Calendrier12mois,'DVD C3-6 Mar'!Mois,0)</definedName>
    <definedName name="OptionCalendrier12mois" localSheetId="123">MATCH('DVD C3-6 Mer'!Calendrier12mois,'DVD C3-6 Mer'!Mois,0)</definedName>
    <definedName name="OptionCalendrier12mois" localSheetId="163">MATCH('DVD C3-6 Mon'!Calendrier12mois,'DVD C3-6 Mon'!Mois,0)</definedName>
    <definedName name="OptionCalendrier12mois" localSheetId="126">MATCH('DVD C3-6 Sam'!Calendrier12mois,'DVD C3-6 Sam'!Mois,0)</definedName>
    <definedName name="OptionCalendrier12mois" localSheetId="168">MATCH('DVD C3-6 Sat'!Calendrier12mois,'DVD C3-6 Sat'!Mois,0)</definedName>
    <definedName name="OptionCalendrier12mois" localSheetId="169">MATCH('DVD C3-6 Sun'!Calendrier12mois,'DVD C3-6 Sun'!Mois,0)</definedName>
    <definedName name="OptionCalendrier12mois" localSheetId="166">MATCH('DVD C3-6 Thu'!Calendrier12mois,'DVD C3-6 Thu'!Mois,0)</definedName>
    <definedName name="OptionCalendrier12mois" localSheetId="164">MATCH('DVD C3-6 Tue'!Calendrier12mois,'DVD C3-6 Tue'!Mois,0)</definedName>
    <definedName name="OptionCalendrier12mois" localSheetId="125">MATCH('DVD C3-6 Ven'!Calendrier12mois,'DVD C3-6 Ven'!Mois,0)</definedName>
    <definedName name="OptionCalendrier12mois" localSheetId="165">MATCH('DVD C3-6 Wed'!Calendrier12mois,'DVD C3-6 Wed'!Mois,0)</definedName>
    <definedName name="OptionCalendrier12mois" localSheetId="148">MATCH('DVD C4-8 Dim'!Calendrier12mois,'DVD C4-8 Dim'!Mois,0)</definedName>
    <definedName name="OptionCalendrier12mois" localSheetId="188">MATCH('DVD C4-8 Fri'!Calendrier12mois,'DVD C4-8 Fri'!Mois,0)</definedName>
    <definedName name="OptionCalendrier12mois" localSheetId="145">MATCH('DVD C4-8 Jeu'!Calendrier12mois,'DVD C4-8 Jeu'!Mois,0)</definedName>
    <definedName name="OptionCalendrier12mois" localSheetId="142">MATCH('DVD C4-8 Lun'!Calendrier12mois,'DVD C4-8 Lun'!Mois,0)</definedName>
    <definedName name="OptionCalendrier12mois" localSheetId="143">MATCH('DVD C4-8 Mar'!Calendrier12mois,'DVD C4-8 Mar'!Mois,0)</definedName>
    <definedName name="OptionCalendrier12mois" localSheetId="144">MATCH('DVD C4-8 Mer'!Calendrier12mois,'DVD C4-8 Mer'!Mois,0)</definedName>
    <definedName name="OptionCalendrier12mois" localSheetId="184">MATCH('DVD C4-8 Mon'!Calendrier12mois,'DVD C4-8 Mon'!Mois,0)</definedName>
    <definedName name="OptionCalendrier12mois" localSheetId="147">MATCH('DVD C4-8 Sam'!Calendrier12mois,'DVD C4-8 Sam'!Mois,0)</definedName>
    <definedName name="OptionCalendrier12mois" localSheetId="189">MATCH('DVD C4-8 Sat'!Calendrier12mois,'DVD C4-8 Sat'!Mois,0)</definedName>
    <definedName name="OptionCalendrier12mois" localSheetId="190">MATCH('DVD C4-8 Sun'!Calendrier12mois,'DVD C4-8 Sun'!Mois,0)</definedName>
    <definedName name="OptionCalendrier12mois" localSheetId="187">MATCH('DVD C4-8 Thu'!Calendrier12mois,'DVD C4-8 Thu'!Mois,0)</definedName>
    <definedName name="OptionCalendrier12mois" localSheetId="185">MATCH('DVD C4-8 Tue'!Calendrier12mois,'DVD C4-8 Tue'!Mois,0)</definedName>
    <definedName name="OptionCalendrier12mois" localSheetId="146">MATCH('DVD C4-8 Ven'!Calendrier12mois,'DVD C4-8 Ven'!Mois,0)</definedName>
    <definedName name="OptionCalendrier12mois" localSheetId="186">MATCH('DVD C4-8 Wed'!Calendrier12mois,'DVD C4-8 Wed'!Mois,0)</definedName>
    <definedName name="OptionCalendrier12mois" localSheetId="134">MATCH('DVD C7+ Dim'!Calendrier12mois,'DVD C7+ Dim'!Mois,0)</definedName>
    <definedName name="OptionCalendrier12mois" localSheetId="174">MATCH('DVD C7+ Fri'!Calendrier12mois,'DVD C7+ Fri'!Mois,0)</definedName>
    <definedName name="OptionCalendrier12mois" localSheetId="131">MATCH('DVD C7+ Jeu'!Calendrier12mois,'DVD C7+ Jeu'!Mois,0)</definedName>
    <definedName name="OptionCalendrier12mois" localSheetId="128">MATCH('DVD C7+ Lun'!Calendrier12mois,'DVD C7+ Lun'!Mois,0)</definedName>
    <definedName name="OptionCalendrier12mois" localSheetId="129">MATCH('DVD C7+ Mar'!Calendrier12mois,'DVD C7+ Mar'!Mois,0)</definedName>
    <definedName name="OptionCalendrier12mois" localSheetId="130">MATCH('DVD C7+ Mer'!Calendrier12mois,'DVD C7+ Mer'!Mois,0)</definedName>
    <definedName name="OptionCalendrier12mois" localSheetId="170">MATCH('DVD C7+ Mon'!Calendrier12mois,'DVD C7+ Mon'!Mois,0)</definedName>
    <definedName name="OptionCalendrier12mois" localSheetId="133">MATCH('DVD C7+ Sam'!Calendrier12mois,'DVD C7+ Sam'!Mois,0)</definedName>
    <definedName name="OptionCalendrier12mois" localSheetId="175">MATCH('DVD C7+ Sat'!Calendrier12mois,'DVD C7+ Sat'!Mois,0)</definedName>
    <definedName name="OptionCalendrier12mois" localSheetId="176">MATCH('DVD C7+ Sun'!Calendrier12mois,'DVD C7+ Sun'!Mois,0)</definedName>
    <definedName name="OptionCalendrier12mois" localSheetId="173">MATCH('DVD C7+ Thu'!Calendrier12mois,'DVD C7+ Thu'!Mois,0)</definedName>
    <definedName name="OptionCalendrier12mois" localSheetId="171">MATCH('DVD C7+ Tue'!Calendrier12mois,'DVD C7+ Tue'!Mois,0)</definedName>
    <definedName name="OptionCalendrier12mois" localSheetId="132">MATCH('DVD C7+ Ven'!Calendrier12mois,'DVD C7+ Ven'!Mois,0)</definedName>
    <definedName name="OptionCalendrier12mois" localSheetId="172">MATCH('DVD C7+ Wed'!Calendrier12mois,'DVD C7+ Wed'!Mois,0)</definedName>
    <definedName name="OptionCalendrier12mois" localSheetId="155">MATCH('DVD C9+ Dim'!Calendrier12mois,'DVD C9+ Dim'!Mois,0)</definedName>
    <definedName name="OptionCalendrier12mois" localSheetId="195">MATCH('DVD C9+ Fri'!Calendrier12mois,'DVD C9+ Fri'!Mois,0)</definedName>
    <definedName name="OptionCalendrier12mois" localSheetId="152">MATCH('DVD C9+ Jeu'!Calendrier12mois,'DVD C9+ Jeu'!Mois,0)</definedName>
    <definedName name="OptionCalendrier12mois" localSheetId="149">MATCH('DVD C9+ Lun'!Calendrier12mois,'DVD C9+ Lun'!Mois,0)</definedName>
    <definedName name="OptionCalendrier12mois" localSheetId="150">MATCH('DVD C9+ Mar'!Calendrier12mois,'DVD C9+ Mar'!Mois,0)</definedName>
    <definedName name="OptionCalendrier12mois" localSheetId="151">MATCH('DVD C9+ Mer'!Calendrier12mois,'DVD C9+ Mer'!Mois,0)</definedName>
    <definedName name="OptionCalendrier12mois" localSheetId="191">MATCH('DVD C9+ Mon'!Calendrier12mois,'DVD C9+ Mon'!Mois,0)</definedName>
    <definedName name="OptionCalendrier12mois" localSheetId="154">MATCH('DVD C9+ Sam'!Calendrier12mois,'DVD C9+ Sam'!Mois,0)</definedName>
    <definedName name="OptionCalendrier12mois" localSheetId="196">MATCH('DVD C9+ Sat'!Calendrier12mois,'DVD C9+ Sat'!Mois,0)</definedName>
    <definedName name="OptionCalendrier12mois" localSheetId="197">MATCH('DVD C9+ Sun'!Calendrier12mois,'DVD C9+ Sun'!Mois,0)</definedName>
    <definedName name="OptionCalendrier12mois" localSheetId="194">MATCH('DVD C9+ Thu'!Calendrier12mois,'DVD C9+ Thu'!Mois,0)</definedName>
    <definedName name="OptionCalendrier12mois" localSheetId="192">MATCH('DVD C9+ Tue'!Calendrier12mois,'DVD C9+ Tue'!Mois,0)</definedName>
    <definedName name="OptionCalendrier12mois" localSheetId="153">MATCH('DVD C9+ Ven'!Calendrier12mois,'DVD C9+ Ven'!Mois,0)</definedName>
    <definedName name="OptionCalendrier12mois" localSheetId="193">MATCH('DVD C9+ Wed'!Calendrier12mois,'DVD C9+ Wed'!Mois,0)</definedName>
    <definedName name="OptionCalendrier12mois" localSheetId="50">MATCH('DVMP C1 1-21 Dim'!Calendrier12mois,'DVMP C1 1-21 Dim'!Mois,0)</definedName>
    <definedName name="OptionCalendrier12mois" localSheetId="83">MATCH('DVMP C1 1-21 Fri'!Calendrier12mois,'DVMP C1 1-21 Fri'!Mois,0)</definedName>
    <definedName name="OptionCalendrier12mois" localSheetId="47">MATCH('DVMP C1 1-21 Jeu'!Calendrier12mois,'DVMP C1 1-21 Jeu'!Mois,0)</definedName>
    <definedName name="OptionCalendrier12mois" localSheetId="44">MATCH('DVMP C1 1-21 Lun'!Calendrier12mois,'DVMP C1 1-21 Lun'!Mois,0)</definedName>
    <definedName name="OptionCalendrier12mois" localSheetId="45">MATCH('DVMP C1 1-21 Mar'!Calendrier12mois,'DVMP C1 1-21 Mar'!Mois,0)</definedName>
    <definedName name="OptionCalendrier12mois" localSheetId="46">MATCH('DVMP C1 1-21 Mer'!Calendrier12mois,'DVMP C1 1-21 Mer'!Mois,0)</definedName>
    <definedName name="OptionCalendrier12mois" localSheetId="79">MATCH('DVMP C1 1-21 Mon'!Calendrier12mois,'DVMP C1 1-21 Mon'!Mois,0)</definedName>
    <definedName name="OptionCalendrier12mois" localSheetId="49">MATCH('DVMP C1 1-21 Sam'!Calendrier12mois,'DVMP C1 1-21 Sam'!Mois,0)</definedName>
    <definedName name="OptionCalendrier12mois" localSheetId="84">MATCH('DVMP C1 1-21 Sat'!Calendrier12mois,'DVMP C1 1-21 Sat'!Mois,0)</definedName>
    <definedName name="OptionCalendrier12mois" localSheetId="85">MATCH('DVMP C1 1-21 Sun'!Calendrier12mois,'DVMP C1 1-21 Sun'!Mois,0)</definedName>
    <definedName name="OptionCalendrier12mois" localSheetId="82">MATCH('DVMP C1 1-21 Thu'!Calendrier12mois,'DVMP C1 1-21 Thu'!Mois,0)</definedName>
    <definedName name="OptionCalendrier12mois" localSheetId="80">MATCH('DVMP C1 1-21 Tue'!Calendrier12mois,'DVMP C1 1-21 Tue'!Mois,0)</definedName>
    <definedName name="OptionCalendrier12mois" localSheetId="48">MATCH('DVMP C1 1-21 Ven'!Calendrier12mois,'DVMP C1 1-21 Ven'!Mois,0)</definedName>
    <definedName name="OptionCalendrier12mois" localSheetId="81">MATCH('DVMP C1 1-21 Wed'!Calendrier12mois,'DVMP C1 1-21 Wed'!Mois,0)</definedName>
    <definedName name="OptionCalendrier12mois" localSheetId="57">MATCH('DVMP C1 22-42 Dim'!Calendrier12mois,'DVMP C1 22-42 Dim'!Mois,0)</definedName>
    <definedName name="OptionCalendrier12mois" localSheetId="97">MATCH('DVMP C1 22-42 Fri'!Calendrier12mois,'DVMP C1 22-42 Fri'!Mois,0)</definedName>
    <definedName name="OptionCalendrier12mois" localSheetId="54">MATCH('DVMP C1 22-42 Jeu'!Calendrier12mois,'DVMP C1 22-42 Jeu'!Mois,0)</definedName>
    <definedName name="OptionCalendrier12mois" localSheetId="51">MATCH('DVMP C1 22-42 Lun'!Calendrier12mois,'DVMP C1 22-42 Lun'!Mois,0)</definedName>
    <definedName name="OptionCalendrier12mois" localSheetId="52">MATCH('DVMP C1 22-42 Mar'!Calendrier12mois,'DVMP C1 22-42 Mar'!Mois,0)</definedName>
    <definedName name="OptionCalendrier12mois" localSheetId="53">MATCH('DVMP C1 22-42 Mer'!Calendrier12mois,'DVMP C1 22-42 Mer'!Mois,0)</definedName>
    <definedName name="OptionCalendrier12mois" localSheetId="93">MATCH('DVMP C1 22-42 Mon'!Calendrier12mois,'DVMP C1 22-42 Mon'!Mois,0)</definedName>
    <definedName name="OptionCalendrier12mois" localSheetId="56">MATCH('DVMP C1 22-42 Sam'!Calendrier12mois,'DVMP C1 22-42 Sam'!Mois,0)</definedName>
    <definedName name="OptionCalendrier12mois" localSheetId="98">MATCH('DVMP C1 22-42 Sat'!Calendrier12mois,'DVMP C1 22-42 Sat'!Mois,0)</definedName>
    <definedName name="OptionCalendrier12mois" localSheetId="99">MATCH('DVMP C1 22-42 Sun'!Calendrier12mois,'DVMP C1 22-42 Sun'!Mois,0)</definedName>
    <definedName name="OptionCalendrier12mois" localSheetId="96">MATCH('DVMP C1 22-42 Thu'!Calendrier12mois,'DVMP C1 22-42 Thu'!Mois,0)</definedName>
    <definedName name="OptionCalendrier12mois" localSheetId="94">MATCH('DVMP C1 22-42 Tue'!Calendrier12mois,'DVMP C1 22-42 Tue'!Mois,0)</definedName>
    <definedName name="OptionCalendrier12mois" localSheetId="55">MATCH('DVMP C1 22-42 Ven'!Calendrier12mois,'DVMP C1 22-42 Ven'!Mois,0)</definedName>
    <definedName name="OptionCalendrier12mois" localSheetId="95">MATCH('DVMP C1 22-42 Wed'!Calendrier12mois,'DVMP C1 22-42 Wed'!Mois,0)</definedName>
    <definedName name="OptionCalendrier12mois" localSheetId="78">MATCH('DVMP C10+ Dim'!Calendrier12mois,'DVMP C10+ Dim'!Mois,0)</definedName>
    <definedName name="OptionCalendrier12mois" localSheetId="111">MATCH('DVMP C10+ Fri'!Calendrier12mois,'DVMP C10+ Fri'!Mois,0)</definedName>
    <definedName name="OptionCalendrier12mois" localSheetId="75">MATCH('DVMP C10+ Jeu'!Calendrier12mois,'DVMP C10+ Jeu'!Mois,0)</definedName>
    <definedName name="OptionCalendrier12mois" localSheetId="72">MATCH('DVMP C10+ Lun'!Calendrier12mois,'DVMP C10+ Lun'!Mois,0)</definedName>
    <definedName name="OptionCalendrier12mois" localSheetId="73">MATCH('DVMP C10+ Mar'!Calendrier12mois,'DVMP C10+ Mar'!Mois,0)</definedName>
    <definedName name="OptionCalendrier12mois" localSheetId="74">MATCH('DVMP C10+ Mer'!Calendrier12mois,'DVMP C10+ Mer'!Mois,0)</definedName>
    <definedName name="OptionCalendrier12mois" localSheetId="107">MATCH('DVMP C10+ Mon'!Calendrier12mois,'DVMP C10+ Mon'!Mois,0)</definedName>
    <definedName name="OptionCalendrier12mois" localSheetId="77">MATCH('DVMP C10+ Sam'!Calendrier12mois,'DVMP C10+ Sam'!Mois,0)</definedName>
    <definedName name="OptionCalendrier12mois" localSheetId="112">MATCH('DVMP C10+ Sat'!Calendrier12mois,'DVMP C10+ Sat'!Mois,0)</definedName>
    <definedName name="OptionCalendrier12mois" localSheetId="113">MATCH('DVMP C10+ Sun'!Calendrier12mois,'DVMP C10+ Sun'!Mois,0)</definedName>
    <definedName name="OptionCalendrier12mois" localSheetId="110">MATCH('DVMP C10+ Thu'!Calendrier12mois,'DVMP C10+ Thu'!Mois,0)</definedName>
    <definedName name="OptionCalendrier12mois" localSheetId="108">MATCH('DVMP C10+ Tue'!Calendrier12mois,'DVMP C10+ Tue'!Mois,0)</definedName>
    <definedName name="OptionCalendrier12mois" localSheetId="76">MATCH('DVMP C10+ Ven'!Calendrier12mois,'DVMP C10+ Ven'!Mois,0)</definedName>
    <definedName name="OptionCalendrier12mois" localSheetId="109">MATCH('DVMP C10+ Wed'!Calendrier12mois,'DVMP C10+ Wed'!Mois,0)</definedName>
    <definedName name="OptionCalendrier12mois" localSheetId="64">MATCH('DVMP C2 1-21 Dim'!Calendrier12mois,'DVMP C2 1-21 Dim'!Mois,0)</definedName>
    <definedName name="OptionCalendrier12mois" localSheetId="90">MATCH('DVMP C2 1-21 Fri'!Calendrier12mois,'DVMP C2 1-21 Fri'!Mois,0)</definedName>
    <definedName name="OptionCalendrier12mois" localSheetId="61">MATCH('DVMP C2 1-21 Jeu'!Calendrier12mois,'DVMP C2 1-21 Jeu'!Mois,0)</definedName>
    <definedName name="OptionCalendrier12mois" localSheetId="58">MATCH('DVMP C2 1-21 Lun'!Calendrier12mois,'DVMP C2 1-21 Lun'!Mois,0)</definedName>
    <definedName name="OptionCalendrier12mois" localSheetId="59">MATCH('DVMP C2 1-21 Mar'!Calendrier12mois,'DVMP C2 1-21 Mar'!Mois,0)</definedName>
    <definedName name="OptionCalendrier12mois" localSheetId="60">MATCH('DVMP C2 1-21 Mer'!Calendrier12mois,'DVMP C2 1-21 Mer'!Mois,0)</definedName>
    <definedName name="OptionCalendrier12mois" localSheetId="86">MATCH('DVMP C2 1-21 Mon'!Calendrier12mois,'DVMP C2 1-21 Mon'!Mois,0)</definedName>
    <definedName name="OptionCalendrier12mois" localSheetId="63">MATCH('DVMP C2 1-21 Sam'!Calendrier12mois,'DVMP C2 1-21 Sam'!Mois,0)</definedName>
    <definedName name="OptionCalendrier12mois" localSheetId="91">MATCH('DVMP C2 1-21 Sat'!Calendrier12mois,'DVMP C2 1-21 Sat'!Mois,0)</definedName>
    <definedName name="OptionCalendrier12mois" localSheetId="92">MATCH('DVMP C2 1-21 Sun'!Calendrier12mois,'DVMP C2 1-21 Sun'!Mois,0)</definedName>
    <definedName name="OptionCalendrier12mois" localSheetId="89">MATCH('DVMP C2 1-21 Thu'!Calendrier12mois,'DVMP C2 1-21 Thu'!Mois,0)</definedName>
    <definedName name="OptionCalendrier12mois" localSheetId="87">MATCH('DVMP C2 1-21 Tue'!Calendrier12mois,'DVMP C2 1-21 Tue'!Mois,0)</definedName>
    <definedName name="OptionCalendrier12mois" localSheetId="62">MATCH('DVMP C2 1-21 Ven'!Calendrier12mois,'DVMP C2 1-21 Ven'!Mois,0)</definedName>
    <definedName name="OptionCalendrier12mois" localSheetId="88">MATCH('DVMP C2 1-21 Wed'!Calendrier12mois,'DVMP C2 1-21 Wed'!Mois,0)</definedName>
    <definedName name="OptionCalendrier12mois" localSheetId="71">MATCH('DVMP C2 22-42 Dim'!Calendrier12mois,'DVMP C2 22-42 Dim'!Mois,0)</definedName>
    <definedName name="OptionCalendrier12mois" localSheetId="104">MATCH('DVMP C2 22-42 Fri'!Calendrier12mois,'DVMP C2 22-42 Fri'!Mois,0)</definedName>
    <definedName name="OptionCalendrier12mois" localSheetId="68">MATCH('DVMP C2 22-42 Jeu'!Calendrier12mois,'DVMP C2 22-42 Jeu'!Mois,0)</definedName>
    <definedName name="OptionCalendrier12mois" localSheetId="65">MATCH('DVMP C2 22-42 Lun'!Calendrier12mois,'DVMP C2 22-42 Lun'!Mois,0)</definedName>
    <definedName name="OptionCalendrier12mois" localSheetId="66">MATCH('DVMP C2 22-42 Mar'!Calendrier12mois,'DVMP C2 22-42 Mar'!Mois,0)</definedName>
    <definedName name="OptionCalendrier12mois" localSheetId="67">MATCH('DVMP C2 22-42 Mer'!Calendrier12mois,'DVMP C2 22-42 Mer'!Mois,0)</definedName>
    <definedName name="OptionCalendrier12mois" localSheetId="100">MATCH('DVMP C2 22-42 Mon'!Calendrier12mois,'DVMP C2 22-42 Mon'!Mois,0)</definedName>
    <definedName name="OptionCalendrier12mois" localSheetId="70">MATCH('DVMP C2 22-42 Sam'!Calendrier12mois,'DVMP C2 22-42 Sam'!Mois,0)</definedName>
    <definedName name="OptionCalendrier12mois" localSheetId="105">MATCH('DVMP C2 22-42 Sat'!Calendrier12mois,'DVMP C2 22-42 Sat'!Mois,0)</definedName>
    <definedName name="OptionCalendrier12mois" localSheetId="106">MATCH('DVMP C2 22-42 Sun'!Calendrier12mois,'DVMP C2 22-42 Sun'!Mois,0)</definedName>
    <definedName name="OptionCalendrier12mois" localSheetId="103">MATCH('DVMP C2 22-42 Thu'!Calendrier12mois,'DVMP C2 22-42 Thu'!Mois,0)</definedName>
    <definedName name="OptionCalendrier12mois" localSheetId="101">MATCH('DVMP C2 22-42 Tue'!Calendrier12mois,'DVMP C2 22-42 Tue'!Mois,0)</definedName>
    <definedName name="OptionCalendrier12mois" localSheetId="69">MATCH('DVMP C2 22-42 Ven'!Calendrier12mois,'DVMP C2 22-42 Ven'!Mois,0)</definedName>
    <definedName name="OptionCalendrier12mois" localSheetId="102">MATCH('DVMP C2 22-42 Wed'!Calendrier12mois,'DVMP C2 22-42 Wed'!Mois,0)</definedName>
    <definedName name="OptionCalendrier12mois">MATCH(Calendrier12mois,Mois,0)</definedName>
    <definedName name="OptionCalendrier1mois" localSheetId="0">MATCH('Cover - Eng'!Calendrier1mois,[0]!Mois,0)</definedName>
    <definedName name="OptionCalendrier1mois" localSheetId="8">MATCH('DRD 1-2 Dim'!Calendrier1mois,'DRD 1-2 Dim'!Mois,0)</definedName>
    <definedName name="OptionCalendrier1mois" localSheetId="27">MATCH('DRD 1-2 Fri'!Calendrier1mois,'DRD 1-2 Fri'!Mois,0)</definedName>
    <definedName name="OptionCalendrier1mois" localSheetId="5">MATCH('DRD 1-2 Jeu'!Calendrier1mois,'DRD 1-2 Jeu'!Mois,0)</definedName>
    <definedName name="OptionCalendrier1mois" localSheetId="2">MATCH('DRD 1-2 Lun'!Calendrier1mois,'DRD 1-2 Lun'!Mois,0)</definedName>
    <definedName name="OptionCalendrier1mois" localSheetId="3">MATCH('DRD 1-2 Mar'!Calendrier1mois,'DRD 1-2 Mar'!Mois,0)</definedName>
    <definedName name="OptionCalendrier1mois" localSheetId="4">MATCH('DRD 1-2 Mer'!Calendrier1mois,'DRD 1-2 Mer'!Mois,0)</definedName>
    <definedName name="OptionCalendrier1mois" localSheetId="23">MATCH('DRD 1-2 Mon'!Calendrier1mois,'DRD 1-2 Mon'!Mois,0)</definedName>
    <definedName name="OptionCalendrier1mois" localSheetId="7">MATCH('DRD 1-2 Sam'!Calendrier1mois,'DRD 1-2 Sam'!Mois,0)</definedName>
    <definedName name="OptionCalendrier1mois" localSheetId="28">MATCH('DRD 1-2 Sat'!Calendrier1mois,'DRD 1-2 Sat'!Mois,0)</definedName>
    <definedName name="OptionCalendrier1mois" localSheetId="29">MATCH('DRD 1-2 Sun'!Calendrier1mois,'DRD 1-2 Sun'!Mois,0)</definedName>
    <definedName name="OptionCalendrier1mois" localSheetId="26">MATCH('DRD 1-2 Thu'!Calendrier1mois,'DRD 1-2 Thu'!Mois,0)</definedName>
    <definedName name="OptionCalendrier1mois" localSheetId="24">MATCH('DRD 1-2 Tue'!Calendrier1mois,'DRD 1-2 Tue'!Mois,0)</definedName>
    <definedName name="OptionCalendrier1mois" localSheetId="6">MATCH('DRD 1-2 Ven'!Calendrier1mois,'DRD 1-2 Ven'!Mois,0)</definedName>
    <definedName name="OptionCalendrier1mois" localSheetId="25">MATCH('DRD 1-2 Wed'!Calendrier1mois,'DRD 1-2 Wed'!Mois,0)</definedName>
    <definedName name="OptionCalendrier1mois" localSheetId="15">MATCH('DRD 3-6 Dim'!Calendrier1mois,'DRD 3-6 Dim'!Mois,0)</definedName>
    <definedName name="OptionCalendrier1mois" localSheetId="34">MATCH('DRD 3-6 Fri'!Calendrier1mois,'DRD 3-6 Fri'!Mois,0)</definedName>
    <definedName name="OptionCalendrier1mois" localSheetId="12">MATCH('DRD 3-6 Jeu'!Calendrier1mois,'DRD 3-6 Jeu'!Mois,0)</definedName>
    <definedName name="OptionCalendrier1mois" localSheetId="9">MATCH('DRD 3-6 Lun'!Calendrier1mois,'DRD 3-6 Lun'!Mois,0)</definedName>
    <definedName name="OptionCalendrier1mois" localSheetId="10">MATCH('DRD 3-6 Mar'!Calendrier1mois,'DRD 3-6 Mar'!Mois,0)</definedName>
    <definedName name="OptionCalendrier1mois" localSheetId="11">MATCH('DRD 3-6 Mer'!Calendrier1mois,'DRD 3-6 Mer'!Mois,0)</definedName>
    <definedName name="OptionCalendrier1mois" localSheetId="30">MATCH('DRD 3-6 Mon'!Calendrier1mois,'DRD 3-6 Mon'!Mois,0)</definedName>
    <definedName name="OptionCalendrier1mois" localSheetId="14">MATCH('DRD 3-6 Sam'!Calendrier1mois,'DRD 3-6 Sam'!Mois,0)</definedName>
    <definedName name="OptionCalendrier1mois" localSheetId="35">MATCH('DRD 3-6 Sat'!Calendrier1mois,'DRD 3-6 Sat'!Mois,0)</definedName>
    <definedName name="OptionCalendrier1mois" localSheetId="36">MATCH('DRD 3-6 Sun'!Calendrier1mois,'DRD 3-6 Sun'!Mois,0)</definedName>
    <definedName name="OptionCalendrier1mois" localSheetId="33">MATCH('DRD 3-6 Thu'!Calendrier1mois,'DRD 3-6 Thu'!Mois,0)</definedName>
    <definedName name="OptionCalendrier1mois" localSheetId="31">MATCH('DRD 3-6 Tue'!Calendrier1mois,'DRD 3-6 Tue'!Mois,0)</definedName>
    <definedName name="OptionCalendrier1mois" localSheetId="13">MATCH('DRD 3-6 Ven'!Calendrier1mois,'DRD 3-6 Ven'!Mois,0)</definedName>
    <definedName name="OptionCalendrier1mois" localSheetId="32">MATCH('DRD 3-6 Wed'!Calendrier1mois,'DRD 3-6 Wed'!Mois,0)</definedName>
    <definedName name="OptionCalendrier1mois" localSheetId="22">MATCH('DRD 7+ Dim'!Calendrier1mois,'DRD 7+ Dim'!Mois,0)</definedName>
    <definedName name="OptionCalendrier1mois" localSheetId="41">MATCH('DRD 7+ Fri'!Calendrier1mois,'DRD 7+ Fri'!Mois,0)</definedName>
    <definedName name="OptionCalendrier1mois" localSheetId="19">MATCH('DRD 7+ Jeu'!Calendrier1mois,'DRD 7+ Jeu'!Mois,0)</definedName>
    <definedName name="OptionCalendrier1mois" localSheetId="16">MATCH('DRD 7+ Lun'!Calendrier1mois,'DRD 7+ Lun'!Mois,0)</definedName>
    <definedName name="OptionCalendrier1mois" localSheetId="17">MATCH('DRD 7+ Mar'!Calendrier1mois,'DRD 7+ Mar'!Mois,0)</definedName>
    <definedName name="OptionCalendrier1mois" localSheetId="18">MATCH('DRD 7+ Mer'!Calendrier1mois,'DRD 7+ Mer'!Mois,0)</definedName>
    <definedName name="OptionCalendrier1mois" localSheetId="37">MATCH('DRD 7+ Mon'!Calendrier1mois,'DRD 7+ Mon'!Mois,0)</definedName>
    <definedName name="OptionCalendrier1mois" localSheetId="21">MATCH('DRD 7+ Sam'!Calendrier1mois,'DRD 7+ Sam'!Mois,0)</definedName>
    <definedName name="OptionCalendrier1mois" localSheetId="42">MATCH('DRD 7+ Sat'!Calendrier1mois,'DRD 7+ Sat'!Mois,0)</definedName>
    <definedName name="OptionCalendrier1mois" localSheetId="43">MATCH('DRD 7+ Sun'!Calendrier1mois,'DRD 7+ Sun'!Mois,0)</definedName>
    <definedName name="OptionCalendrier1mois" localSheetId="40">MATCH('DRD 7+ Thu'!Calendrier1mois,'DRD 7+ Thu'!Mois,0)</definedName>
    <definedName name="OptionCalendrier1mois" localSheetId="38">MATCH('DRD 7+ Tue'!Calendrier1mois,'DRD 7+ Tue'!Mois,0)</definedName>
    <definedName name="OptionCalendrier1mois" localSheetId="20">MATCH('DRD 7+ Ven'!Calendrier1mois,'DRD 7+ Ven'!Mois,0)</definedName>
    <definedName name="OptionCalendrier1mois" localSheetId="39">MATCH('DRD 7+ Wed'!Calendrier1mois,'DRD 7+ Wed'!Mois,0)</definedName>
    <definedName name="OptionCalendrier1mois" localSheetId="120">MATCH('DVD C1-2 Dim'!Calendrier1mois,'DVD C1-2 Dim'!Mois,0)</definedName>
    <definedName name="OptionCalendrier1mois" localSheetId="160">MATCH('DVD C1-2 Fri'!Calendrier1mois,'DVD C1-2 Fri'!Mois,0)</definedName>
    <definedName name="OptionCalendrier1mois" localSheetId="117">MATCH('DVD C1-2 Jeu'!Calendrier1mois,'DVD C1-2 Jeu'!Mois,0)</definedName>
    <definedName name="OptionCalendrier1mois" localSheetId="114">MATCH('DVD C1-2 Lun'!Calendrier1mois,'DVD C1-2 Lun'!Mois,0)</definedName>
    <definedName name="OptionCalendrier1mois" localSheetId="115">MATCH('DVD C1-2 Mar'!Calendrier1mois,'DVD C1-2 Mar'!Mois,0)</definedName>
    <definedName name="OptionCalendrier1mois" localSheetId="116">MATCH('DVD C1-2 Mer'!Calendrier1mois,'DVD C1-2 Mer'!Mois,0)</definedName>
    <definedName name="OptionCalendrier1mois" localSheetId="156">MATCH('DVD C1-2 Mon'!Calendrier1mois,'DVD C1-2 Mon'!Mois,0)</definedName>
    <definedName name="OptionCalendrier1mois" localSheetId="119">MATCH('DVD C1-2 Sam'!Calendrier1mois,'DVD C1-2 Sam'!Mois,0)</definedName>
    <definedName name="OptionCalendrier1mois" localSheetId="161">MATCH('DVD C1-2 Sat'!Calendrier1mois,'DVD C1-2 Sat'!Mois,0)</definedName>
    <definedName name="OptionCalendrier1mois" localSheetId="162">MATCH('DVD C1-2 Sun'!Calendrier1mois,'DVD C1-2 Sun'!Mois,0)</definedName>
    <definedName name="OptionCalendrier1mois" localSheetId="159">MATCH('DVD C1-2 Thu'!Calendrier1mois,'DVD C1-2 Thu'!Mois,0)</definedName>
    <definedName name="OptionCalendrier1mois" localSheetId="157">MATCH('DVD C1-2 Tue'!Calendrier1mois,'DVD C1-2 Tue'!Mois,0)</definedName>
    <definedName name="OptionCalendrier1mois" localSheetId="118">MATCH('DVD C1-2 Ven'!Calendrier1mois,'DVD C1-2 Ven'!Mois,0)</definedName>
    <definedName name="OptionCalendrier1mois" localSheetId="158">MATCH('DVD C1-2 Wed'!Calendrier1mois,'DVD C1-2 Wed'!Mois,0)</definedName>
    <definedName name="OptionCalendrier1mois" localSheetId="141">MATCH('DVD C1-3 Dim'!Calendrier1mois,'DVD C1-3 Dim'!Mois,0)</definedName>
    <definedName name="OptionCalendrier1mois" localSheetId="181">MATCH('DVD C1-3 Fri'!Calendrier1mois,'DVD C1-3 Fri'!Mois,0)</definedName>
    <definedName name="OptionCalendrier1mois" localSheetId="138">MATCH('DVD C1-3 Jeu'!Calendrier1mois,'DVD C1-3 Jeu'!Mois,0)</definedName>
    <definedName name="OptionCalendrier1mois" localSheetId="135">MATCH('DVD C1-3 Lun'!Calendrier1mois,'DVD C1-3 Lun'!Mois,0)</definedName>
    <definedName name="OptionCalendrier1mois" localSheetId="136">MATCH('DVD C1-3 Mar'!Calendrier1mois,'DVD C1-3 Mar'!Mois,0)</definedName>
    <definedName name="OptionCalendrier1mois" localSheetId="137">MATCH('DVD C1-3 Mer'!Calendrier1mois,'DVD C1-3 Mer'!Mois,0)</definedName>
    <definedName name="OptionCalendrier1mois" localSheetId="177">MATCH('DVD C1-3 Mon'!Calendrier1mois,'DVD C1-3 Mon'!Mois,0)</definedName>
    <definedName name="OptionCalendrier1mois" localSheetId="140">MATCH('DVD C1-3 Sam'!Calendrier1mois,'DVD C1-3 Sam'!Mois,0)</definedName>
    <definedName name="OptionCalendrier1mois" localSheetId="182">MATCH('DVD C1-3 Sat'!Calendrier1mois,'DVD C1-3 Sat'!Mois,0)</definedName>
    <definedName name="OptionCalendrier1mois" localSheetId="183">MATCH('DVD C1-3 Sun'!Calendrier1mois,'DVD C1-3 Sun'!Mois,0)</definedName>
    <definedName name="OptionCalendrier1mois" localSheetId="180">MATCH('DVD C1-3 Thu'!Calendrier1mois,'DVD C1-3 Thu'!Mois,0)</definedName>
    <definedName name="OptionCalendrier1mois" localSheetId="178">MATCH('DVD C1-3 Tue'!Calendrier1mois,'DVD C1-3 Tue'!Mois,0)</definedName>
    <definedName name="OptionCalendrier1mois" localSheetId="139">MATCH('DVD C1-3 Ven'!Calendrier1mois,'DVD C1-3 Ven'!Mois,0)</definedName>
    <definedName name="OptionCalendrier1mois" localSheetId="179">MATCH('DVD C1-3 Wed'!Calendrier1mois,'DVD C1-3 Wed'!Mois,0)</definedName>
    <definedName name="OptionCalendrier1mois" localSheetId="127">MATCH('DVD C3-6 Dim'!Calendrier1mois,'DVD C3-6 Dim'!Mois,0)</definedName>
    <definedName name="OptionCalendrier1mois" localSheetId="167">MATCH('DVD C3-6 Fri'!Calendrier1mois,'DVD C3-6 Fri'!Mois,0)</definedName>
    <definedName name="OptionCalendrier1mois" localSheetId="124">MATCH('DVD C3-6 Jeu'!Calendrier1mois,'DVD C3-6 Jeu'!Mois,0)</definedName>
    <definedName name="OptionCalendrier1mois" localSheetId="121">MATCH('DVD C3-6 Lun'!Calendrier1mois,'DVD C3-6 Lun'!Mois,0)</definedName>
    <definedName name="OptionCalendrier1mois" localSheetId="122">MATCH('DVD C3-6 Mar'!Calendrier1mois,'DVD C3-6 Mar'!Mois,0)</definedName>
    <definedName name="OptionCalendrier1mois" localSheetId="123">MATCH('DVD C3-6 Mer'!Calendrier1mois,'DVD C3-6 Mer'!Mois,0)</definedName>
    <definedName name="OptionCalendrier1mois" localSheetId="163">MATCH('DVD C3-6 Mon'!Calendrier1mois,'DVD C3-6 Mon'!Mois,0)</definedName>
    <definedName name="OptionCalendrier1mois" localSheetId="126">MATCH('DVD C3-6 Sam'!Calendrier1mois,'DVD C3-6 Sam'!Mois,0)</definedName>
    <definedName name="OptionCalendrier1mois" localSheetId="168">MATCH('DVD C3-6 Sat'!Calendrier1mois,'DVD C3-6 Sat'!Mois,0)</definedName>
    <definedName name="OptionCalendrier1mois" localSheetId="169">MATCH('DVD C3-6 Sun'!Calendrier1mois,'DVD C3-6 Sun'!Mois,0)</definedName>
    <definedName name="OptionCalendrier1mois" localSheetId="166">MATCH('DVD C3-6 Thu'!Calendrier1mois,'DVD C3-6 Thu'!Mois,0)</definedName>
    <definedName name="OptionCalendrier1mois" localSheetId="164">MATCH('DVD C3-6 Tue'!Calendrier1mois,'DVD C3-6 Tue'!Mois,0)</definedName>
    <definedName name="OptionCalendrier1mois" localSheetId="125">MATCH('DVD C3-6 Ven'!Calendrier1mois,'DVD C3-6 Ven'!Mois,0)</definedName>
    <definedName name="OptionCalendrier1mois" localSheetId="165">MATCH('DVD C3-6 Wed'!Calendrier1mois,'DVD C3-6 Wed'!Mois,0)</definedName>
    <definedName name="OptionCalendrier1mois" localSheetId="148">MATCH('DVD C4-8 Dim'!Calendrier1mois,'DVD C4-8 Dim'!Mois,0)</definedName>
    <definedName name="OptionCalendrier1mois" localSheetId="188">MATCH('DVD C4-8 Fri'!Calendrier1mois,'DVD C4-8 Fri'!Mois,0)</definedName>
    <definedName name="OptionCalendrier1mois" localSheetId="145">MATCH('DVD C4-8 Jeu'!Calendrier1mois,'DVD C4-8 Jeu'!Mois,0)</definedName>
    <definedName name="OptionCalendrier1mois" localSheetId="142">MATCH('DVD C4-8 Lun'!Calendrier1mois,'DVD C4-8 Lun'!Mois,0)</definedName>
    <definedName name="OptionCalendrier1mois" localSheetId="143">MATCH('DVD C4-8 Mar'!Calendrier1mois,'DVD C4-8 Mar'!Mois,0)</definedName>
    <definedName name="OptionCalendrier1mois" localSheetId="144">MATCH('DVD C4-8 Mer'!Calendrier1mois,'DVD C4-8 Mer'!Mois,0)</definedName>
    <definedName name="OptionCalendrier1mois" localSheetId="184">MATCH('DVD C4-8 Mon'!Calendrier1mois,'DVD C4-8 Mon'!Mois,0)</definedName>
    <definedName name="OptionCalendrier1mois" localSheetId="147">MATCH('DVD C4-8 Sam'!Calendrier1mois,'DVD C4-8 Sam'!Mois,0)</definedName>
    <definedName name="OptionCalendrier1mois" localSheetId="189">MATCH('DVD C4-8 Sat'!Calendrier1mois,'DVD C4-8 Sat'!Mois,0)</definedName>
    <definedName name="OptionCalendrier1mois" localSheetId="190">MATCH('DVD C4-8 Sun'!Calendrier1mois,'DVD C4-8 Sun'!Mois,0)</definedName>
    <definedName name="OptionCalendrier1mois" localSheetId="187">MATCH('DVD C4-8 Thu'!Calendrier1mois,'DVD C4-8 Thu'!Mois,0)</definedName>
    <definedName name="OptionCalendrier1mois" localSheetId="185">MATCH('DVD C4-8 Tue'!Calendrier1mois,'DVD C4-8 Tue'!Mois,0)</definedName>
    <definedName name="OptionCalendrier1mois" localSheetId="146">MATCH('DVD C4-8 Ven'!Calendrier1mois,'DVD C4-8 Ven'!Mois,0)</definedName>
    <definedName name="OptionCalendrier1mois" localSheetId="186">MATCH('DVD C4-8 Wed'!Calendrier1mois,'DVD C4-8 Wed'!Mois,0)</definedName>
    <definedName name="OptionCalendrier1mois" localSheetId="134">MATCH('DVD C7+ Dim'!Calendrier1mois,'DVD C7+ Dim'!Mois,0)</definedName>
    <definedName name="OptionCalendrier1mois" localSheetId="174">MATCH('DVD C7+ Fri'!Calendrier1mois,'DVD C7+ Fri'!Mois,0)</definedName>
    <definedName name="OptionCalendrier1mois" localSheetId="131">MATCH('DVD C7+ Jeu'!Calendrier1mois,'DVD C7+ Jeu'!Mois,0)</definedName>
    <definedName name="OptionCalendrier1mois" localSheetId="128">MATCH('DVD C7+ Lun'!Calendrier1mois,'DVD C7+ Lun'!Mois,0)</definedName>
    <definedName name="OptionCalendrier1mois" localSheetId="129">MATCH('DVD C7+ Mar'!Calendrier1mois,'DVD C7+ Mar'!Mois,0)</definedName>
    <definedName name="OptionCalendrier1mois" localSheetId="130">MATCH('DVD C7+ Mer'!Calendrier1mois,'DVD C7+ Mer'!Mois,0)</definedName>
    <definedName name="OptionCalendrier1mois" localSheetId="170">MATCH('DVD C7+ Mon'!Calendrier1mois,'DVD C7+ Mon'!Mois,0)</definedName>
    <definedName name="OptionCalendrier1mois" localSheetId="133">MATCH('DVD C7+ Sam'!Calendrier1mois,'DVD C7+ Sam'!Mois,0)</definedName>
    <definedName name="OptionCalendrier1mois" localSheetId="175">MATCH('DVD C7+ Sat'!Calendrier1mois,'DVD C7+ Sat'!Mois,0)</definedName>
    <definedName name="OptionCalendrier1mois" localSheetId="176">MATCH('DVD C7+ Sun'!Calendrier1mois,'DVD C7+ Sun'!Mois,0)</definedName>
    <definedName name="OptionCalendrier1mois" localSheetId="173">MATCH('DVD C7+ Thu'!Calendrier1mois,'DVD C7+ Thu'!Mois,0)</definedName>
    <definedName name="OptionCalendrier1mois" localSheetId="171">MATCH('DVD C7+ Tue'!Calendrier1mois,'DVD C7+ Tue'!Mois,0)</definedName>
    <definedName name="OptionCalendrier1mois" localSheetId="132">MATCH('DVD C7+ Ven'!Calendrier1mois,'DVD C7+ Ven'!Mois,0)</definedName>
    <definedName name="OptionCalendrier1mois" localSheetId="172">MATCH('DVD C7+ Wed'!Calendrier1mois,'DVD C7+ Wed'!Mois,0)</definedName>
    <definedName name="OptionCalendrier1mois" localSheetId="155">MATCH('DVD C9+ Dim'!Calendrier1mois,'DVD C9+ Dim'!Mois,0)</definedName>
    <definedName name="OptionCalendrier1mois" localSheetId="195">MATCH('DVD C9+ Fri'!Calendrier1mois,'DVD C9+ Fri'!Mois,0)</definedName>
    <definedName name="OptionCalendrier1mois" localSheetId="152">MATCH('DVD C9+ Jeu'!Calendrier1mois,'DVD C9+ Jeu'!Mois,0)</definedName>
    <definedName name="OptionCalendrier1mois" localSheetId="149">MATCH('DVD C9+ Lun'!Calendrier1mois,'DVD C9+ Lun'!Mois,0)</definedName>
    <definedName name="OptionCalendrier1mois" localSheetId="150">MATCH('DVD C9+ Mar'!Calendrier1mois,'DVD C9+ Mar'!Mois,0)</definedName>
    <definedName name="OptionCalendrier1mois" localSheetId="151">MATCH('DVD C9+ Mer'!Calendrier1mois,'DVD C9+ Mer'!Mois,0)</definedName>
    <definedName name="OptionCalendrier1mois" localSheetId="191">MATCH('DVD C9+ Mon'!Calendrier1mois,'DVD C9+ Mon'!Mois,0)</definedName>
    <definedName name="OptionCalendrier1mois" localSheetId="154">MATCH('DVD C9+ Sam'!Calendrier1mois,'DVD C9+ Sam'!Mois,0)</definedName>
    <definedName name="OptionCalendrier1mois" localSheetId="196">MATCH('DVD C9+ Sat'!Calendrier1mois,'DVD C9+ Sat'!Mois,0)</definedName>
    <definedName name="OptionCalendrier1mois" localSheetId="197">MATCH('DVD C9+ Sun'!Calendrier1mois,'DVD C9+ Sun'!Mois,0)</definedName>
    <definedName name="OptionCalendrier1mois" localSheetId="194">MATCH('DVD C9+ Thu'!Calendrier1mois,'DVD C9+ Thu'!Mois,0)</definedName>
    <definedName name="OptionCalendrier1mois" localSheetId="192">MATCH('DVD C9+ Tue'!Calendrier1mois,'DVD C9+ Tue'!Mois,0)</definedName>
    <definedName name="OptionCalendrier1mois" localSheetId="153">MATCH('DVD C9+ Ven'!Calendrier1mois,'DVD C9+ Ven'!Mois,0)</definedName>
    <definedName name="OptionCalendrier1mois" localSheetId="193">MATCH('DVD C9+ Wed'!Calendrier1mois,'DVD C9+ Wed'!Mois,0)</definedName>
    <definedName name="OptionCalendrier1mois" localSheetId="50">MATCH('DVMP C1 1-21 Dim'!Calendrier1mois,'DVMP C1 1-21 Dim'!Mois,0)</definedName>
    <definedName name="OptionCalendrier1mois" localSheetId="83">MATCH('DVMP C1 1-21 Fri'!Calendrier1mois,'DVMP C1 1-21 Fri'!Mois,0)</definedName>
    <definedName name="OptionCalendrier1mois" localSheetId="47">MATCH('DVMP C1 1-21 Jeu'!Calendrier1mois,'DVMP C1 1-21 Jeu'!Mois,0)</definedName>
    <definedName name="OptionCalendrier1mois" localSheetId="44">MATCH('DVMP C1 1-21 Lun'!Calendrier1mois,'DVMP C1 1-21 Lun'!Mois,0)</definedName>
    <definedName name="OptionCalendrier1mois" localSheetId="45">MATCH('DVMP C1 1-21 Mar'!Calendrier1mois,'DVMP C1 1-21 Mar'!Mois,0)</definedName>
    <definedName name="OptionCalendrier1mois" localSheetId="46">MATCH('DVMP C1 1-21 Mer'!Calendrier1mois,'DVMP C1 1-21 Mer'!Mois,0)</definedName>
    <definedName name="OptionCalendrier1mois" localSheetId="79">MATCH('DVMP C1 1-21 Mon'!Calendrier1mois,'DVMP C1 1-21 Mon'!Mois,0)</definedName>
    <definedName name="OptionCalendrier1mois" localSheetId="49">MATCH('DVMP C1 1-21 Sam'!Calendrier1mois,'DVMP C1 1-21 Sam'!Mois,0)</definedName>
    <definedName name="OptionCalendrier1mois" localSheetId="84">MATCH('DVMP C1 1-21 Sat'!Calendrier1mois,'DVMP C1 1-21 Sat'!Mois,0)</definedName>
    <definedName name="OptionCalendrier1mois" localSheetId="85">MATCH('DVMP C1 1-21 Sun'!Calendrier1mois,'DVMP C1 1-21 Sun'!Mois,0)</definedName>
    <definedName name="OptionCalendrier1mois" localSheetId="82">MATCH('DVMP C1 1-21 Thu'!Calendrier1mois,'DVMP C1 1-21 Thu'!Mois,0)</definedName>
    <definedName name="OptionCalendrier1mois" localSheetId="80">MATCH('DVMP C1 1-21 Tue'!Calendrier1mois,'DVMP C1 1-21 Tue'!Mois,0)</definedName>
    <definedName name="OptionCalendrier1mois" localSheetId="48">MATCH('DVMP C1 1-21 Ven'!Calendrier1mois,'DVMP C1 1-21 Ven'!Mois,0)</definedName>
    <definedName name="OptionCalendrier1mois" localSheetId="81">MATCH('DVMP C1 1-21 Wed'!Calendrier1mois,'DVMP C1 1-21 Wed'!Mois,0)</definedName>
    <definedName name="OptionCalendrier1mois" localSheetId="57">MATCH('DVMP C1 22-42 Dim'!Calendrier1mois,'DVMP C1 22-42 Dim'!Mois,0)</definedName>
    <definedName name="OptionCalendrier1mois" localSheetId="97">MATCH('DVMP C1 22-42 Fri'!Calendrier1mois,'DVMP C1 22-42 Fri'!Mois,0)</definedName>
    <definedName name="OptionCalendrier1mois" localSheetId="54">MATCH('DVMP C1 22-42 Jeu'!Calendrier1mois,'DVMP C1 22-42 Jeu'!Mois,0)</definedName>
    <definedName name="OptionCalendrier1mois" localSheetId="51">MATCH('DVMP C1 22-42 Lun'!Calendrier1mois,'DVMP C1 22-42 Lun'!Mois,0)</definedName>
    <definedName name="OptionCalendrier1mois" localSheetId="52">MATCH('DVMP C1 22-42 Mar'!Calendrier1mois,'DVMP C1 22-42 Mar'!Mois,0)</definedName>
    <definedName name="OptionCalendrier1mois" localSheetId="53">MATCH('DVMP C1 22-42 Mer'!Calendrier1mois,'DVMP C1 22-42 Mer'!Mois,0)</definedName>
    <definedName name="OptionCalendrier1mois" localSheetId="93">MATCH('DVMP C1 22-42 Mon'!Calendrier1mois,'DVMP C1 22-42 Mon'!Mois,0)</definedName>
    <definedName name="OptionCalendrier1mois" localSheetId="56">MATCH('DVMP C1 22-42 Sam'!Calendrier1mois,'DVMP C1 22-42 Sam'!Mois,0)</definedName>
    <definedName name="OptionCalendrier1mois" localSheetId="98">MATCH('DVMP C1 22-42 Sat'!Calendrier1mois,'DVMP C1 22-42 Sat'!Mois,0)</definedName>
    <definedName name="OptionCalendrier1mois" localSheetId="99">MATCH('DVMP C1 22-42 Sun'!Calendrier1mois,'DVMP C1 22-42 Sun'!Mois,0)</definedName>
    <definedName name="OptionCalendrier1mois" localSheetId="96">MATCH('DVMP C1 22-42 Thu'!Calendrier1mois,'DVMP C1 22-42 Thu'!Mois,0)</definedName>
    <definedName name="OptionCalendrier1mois" localSheetId="94">MATCH('DVMP C1 22-42 Tue'!Calendrier1mois,'DVMP C1 22-42 Tue'!Mois,0)</definedName>
    <definedName name="OptionCalendrier1mois" localSheetId="55">MATCH('DVMP C1 22-42 Ven'!Calendrier1mois,'DVMP C1 22-42 Ven'!Mois,0)</definedName>
    <definedName name="OptionCalendrier1mois" localSheetId="95">MATCH('DVMP C1 22-42 Wed'!Calendrier1mois,'DVMP C1 22-42 Wed'!Mois,0)</definedName>
    <definedName name="OptionCalendrier1mois" localSheetId="78">MATCH('DVMP C10+ Dim'!Calendrier1mois,'DVMP C10+ Dim'!Mois,0)</definedName>
    <definedName name="OptionCalendrier1mois" localSheetId="111">MATCH('DVMP C10+ Fri'!Calendrier1mois,'DVMP C10+ Fri'!Mois,0)</definedName>
    <definedName name="OptionCalendrier1mois" localSheetId="75">MATCH('DVMP C10+ Jeu'!Calendrier1mois,'DVMP C10+ Jeu'!Mois,0)</definedName>
    <definedName name="OptionCalendrier1mois" localSheetId="72">MATCH('DVMP C10+ Lun'!Calendrier1mois,'DVMP C10+ Lun'!Mois,0)</definedName>
    <definedName name="OptionCalendrier1mois" localSheetId="73">MATCH('DVMP C10+ Mar'!Calendrier1mois,'DVMP C10+ Mar'!Mois,0)</definedName>
    <definedName name="OptionCalendrier1mois" localSheetId="74">MATCH('DVMP C10+ Mer'!Calendrier1mois,'DVMP C10+ Mer'!Mois,0)</definedName>
    <definedName name="OptionCalendrier1mois" localSheetId="107">MATCH('DVMP C10+ Mon'!Calendrier1mois,'DVMP C10+ Mon'!Mois,0)</definedName>
    <definedName name="OptionCalendrier1mois" localSheetId="77">MATCH('DVMP C10+ Sam'!Calendrier1mois,'DVMP C10+ Sam'!Mois,0)</definedName>
    <definedName name="OptionCalendrier1mois" localSheetId="112">MATCH('DVMP C10+ Sat'!Calendrier1mois,'DVMP C10+ Sat'!Mois,0)</definedName>
    <definedName name="OptionCalendrier1mois" localSheetId="113">MATCH('DVMP C10+ Sun'!Calendrier1mois,'DVMP C10+ Sun'!Mois,0)</definedName>
    <definedName name="OptionCalendrier1mois" localSheetId="110">MATCH('DVMP C10+ Thu'!Calendrier1mois,'DVMP C10+ Thu'!Mois,0)</definedName>
    <definedName name="OptionCalendrier1mois" localSheetId="108">MATCH('DVMP C10+ Tue'!Calendrier1mois,'DVMP C10+ Tue'!Mois,0)</definedName>
    <definedName name="OptionCalendrier1mois" localSheetId="76">MATCH('DVMP C10+ Ven'!Calendrier1mois,'DVMP C10+ Ven'!Mois,0)</definedName>
    <definedName name="OptionCalendrier1mois" localSheetId="109">MATCH('DVMP C10+ Wed'!Calendrier1mois,'DVMP C10+ Wed'!Mois,0)</definedName>
    <definedName name="OptionCalendrier1mois" localSheetId="64">MATCH('DVMP C2 1-21 Dim'!Calendrier1mois,'DVMP C2 1-21 Dim'!Mois,0)</definedName>
    <definedName name="OptionCalendrier1mois" localSheetId="90">MATCH('DVMP C2 1-21 Fri'!Calendrier1mois,'DVMP C2 1-21 Fri'!Mois,0)</definedName>
    <definedName name="OptionCalendrier1mois" localSheetId="61">MATCH('DVMP C2 1-21 Jeu'!Calendrier1mois,'DVMP C2 1-21 Jeu'!Mois,0)</definedName>
    <definedName name="OptionCalendrier1mois" localSheetId="58">MATCH('DVMP C2 1-21 Lun'!Calendrier1mois,'DVMP C2 1-21 Lun'!Mois,0)</definedName>
    <definedName name="OptionCalendrier1mois" localSheetId="59">MATCH('DVMP C2 1-21 Mar'!Calendrier1mois,'DVMP C2 1-21 Mar'!Mois,0)</definedName>
    <definedName name="OptionCalendrier1mois" localSheetId="60">MATCH('DVMP C2 1-21 Mer'!Calendrier1mois,'DVMP C2 1-21 Mer'!Mois,0)</definedName>
    <definedName name="OptionCalendrier1mois" localSheetId="86">MATCH('DVMP C2 1-21 Mon'!Calendrier1mois,'DVMP C2 1-21 Mon'!Mois,0)</definedName>
    <definedName name="OptionCalendrier1mois" localSheetId="63">MATCH('DVMP C2 1-21 Sam'!Calendrier1mois,'DVMP C2 1-21 Sam'!Mois,0)</definedName>
    <definedName name="OptionCalendrier1mois" localSheetId="91">MATCH('DVMP C2 1-21 Sat'!Calendrier1mois,'DVMP C2 1-21 Sat'!Mois,0)</definedName>
    <definedName name="OptionCalendrier1mois" localSheetId="92">MATCH('DVMP C2 1-21 Sun'!Calendrier1mois,'DVMP C2 1-21 Sun'!Mois,0)</definedName>
    <definedName name="OptionCalendrier1mois" localSheetId="89">MATCH('DVMP C2 1-21 Thu'!Calendrier1mois,'DVMP C2 1-21 Thu'!Mois,0)</definedName>
    <definedName name="OptionCalendrier1mois" localSheetId="87">MATCH('DVMP C2 1-21 Tue'!Calendrier1mois,'DVMP C2 1-21 Tue'!Mois,0)</definedName>
    <definedName name="OptionCalendrier1mois" localSheetId="62">MATCH('DVMP C2 1-21 Ven'!Calendrier1mois,'DVMP C2 1-21 Ven'!Mois,0)</definedName>
    <definedName name="OptionCalendrier1mois" localSheetId="88">MATCH('DVMP C2 1-21 Wed'!Calendrier1mois,'DVMP C2 1-21 Wed'!Mois,0)</definedName>
    <definedName name="OptionCalendrier1mois" localSheetId="71">MATCH('DVMP C2 22-42 Dim'!Calendrier1mois,'DVMP C2 22-42 Dim'!Mois,0)</definedName>
    <definedName name="OptionCalendrier1mois" localSheetId="104">MATCH('DVMP C2 22-42 Fri'!Calendrier1mois,'DVMP C2 22-42 Fri'!Mois,0)</definedName>
    <definedName name="OptionCalendrier1mois" localSheetId="68">MATCH('DVMP C2 22-42 Jeu'!Calendrier1mois,'DVMP C2 22-42 Jeu'!Mois,0)</definedName>
    <definedName name="OptionCalendrier1mois" localSheetId="65">MATCH('DVMP C2 22-42 Lun'!Calendrier1mois,'DVMP C2 22-42 Lun'!Mois,0)</definedName>
    <definedName name="OptionCalendrier1mois" localSheetId="66">MATCH('DVMP C2 22-42 Mar'!Calendrier1mois,'DVMP C2 22-42 Mar'!Mois,0)</definedName>
    <definedName name="OptionCalendrier1mois" localSheetId="67">MATCH('DVMP C2 22-42 Mer'!Calendrier1mois,'DVMP C2 22-42 Mer'!Mois,0)</definedName>
    <definedName name="OptionCalendrier1mois" localSheetId="100">MATCH('DVMP C2 22-42 Mon'!Calendrier1mois,'DVMP C2 22-42 Mon'!Mois,0)</definedName>
    <definedName name="OptionCalendrier1mois" localSheetId="70">MATCH('DVMP C2 22-42 Sam'!Calendrier1mois,'DVMP C2 22-42 Sam'!Mois,0)</definedName>
    <definedName name="OptionCalendrier1mois" localSheetId="105">MATCH('DVMP C2 22-42 Sat'!Calendrier1mois,'DVMP C2 22-42 Sat'!Mois,0)</definedName>
    <definedName name="OptionCalendrier1mois" localSheetId="106">MATCH('DVMP C2 22-42 Sun'!Calendrier1mois,'DVMP C2 22-42 Sun'!Mois,0)</definedName>
    <definedName name="OptionCalendrier1mois" localSheetId="103">MATCH('DVMP C2 22-42 Thu'!Calendrier1mois,'DVMP C2 22-42 Thu'!Mois,0)</definedName>
    <definedName name="OptionCalendrier1mois" localSheetId="101">MATCH('DVMP C2 22-42 Tue'!Calendrier1mois,'DVMP C2 22-42 Tue'!Mois,0)</definedName>
    <definedName name="OptionCalendrier1mois" localSheetId="69">MATCH('DVMP C2 22-42 Ven'!Calendrier1mois,'DVMP C2 22-42 Ven'!Mois,0)</definedName>
    <definedName name="OptionCalendrier1mois" localSheetId="102">MATCH('DVMP C2 22-42 Wed'!Calendrier1mois,'DVMP C2 22-42 Wed'!Mois,0)</definedName>
    <definedName name="OptionCalendrier1mois">MATCH(Calendrier1mois,Mois,0)</definedName>
    <definedName name="OptionCalendrier2mois" localSheetId="0">MATCH('Cover - Eng'!Calendrier2mois,[0]!Mois,0)</definedName>
    <definedName name="OptionCalendrier2mois" localSheetId="8">MATCH('DRD 1-2 Dim'!Calendrier2mois,'DRD 1-2 Dim'!Mois,0)</definedName>
    <definedName name="OptionCalendrier2mois" localSheetId="27">MATCH('DRD 1-2 Fri'!Calendrier2mois,'DRD 1-2 Fri'!Mois,0)</definedName>
    <definedName name="OptionCalendrier2mois" localSheetId="5">MATCH('DRD 1-2 Jeu'!Calendrier2mois,'DRD 1-2 Jeu'!Mois,0)</definedName>
    <definedName name="OptionCalendrier2mois" localSheetId="2">MATCH('DRD 1-2 Lun'!Calendrier2mois,'DRD 1-2 Lun'!Mois,0)</definedName>
    <definedName name="OptionCalendrier2mois" localSheetId="3">MATCH('DRD 1-2 Mar'!Calendrier2mois,'DRD 1-2 Mar'!Mois,0)</definedName>
    <definedName name="OptionCalendrier2mois" localSheetId="4">MATCH('DRD 1-2 Mer'!Calendrier2mois,'DRD 1-2 Mer'!Mois,0)</definedName>
    <definedName name="OptionCalendrier2mois" localSheetId="23">MATCH('DRD 1-2 Mon'!Calendrier2mois,'DRD 1-2 Mon'!Mois,0)</definedName>
    <definedName name="OptionCalendrier2mois" localSheetId="7">MATCH('DRD 1-2 Sam'!Calendrier2mois,'DRD 1-2 Sam'!Mois,0)</definedName>
    <definedName name="OptionCalendrier2mois" localSheetId="28">MATCH('DRD 1-2 Sat'!Calendrier2mois,'DRD 1-2 Sat'!Mois,0)</definedName>
    <definedName name="OptionCalendrier2mois" localSheetId="29">MATCH('DRD 1-2 Sun'!Calendrier2mois,'DRD 1-2 Sun'!Mois,0)</definedName>
    <definedName name="OptionCalendrier2mois" localSheetId="26">MATCH('DRD 1-2 Thu'!Calendrier2mois,'DRD 1-2 Thu'!Mois,0)</definedName>
    <definedName name="OptionCalendrier2mois" localSheetId="24">MATCH('DRD 1-2 Tue'!Calendrier2mois,'DRD 1-2 Tue'!Mois,0)</definedName>
    <definedName name="OptionCalendrier2mois" localSheetId="6">MATCH('DRD 1-2 Ven'!Calendrier2mois,'DRD 1-2 Ven'!Mois,0)</definedName>
    <definedName name="OptionCalendrier2mois" localSheetId="25">MATCH('DRD 1-2 Wed'!Calendrier2mois,'DRD 1-2 Wed'!Mois,0)</definedName>
    <definedName name="OptionCalendrier2mois" localSheetId="15">MATCH('DRD 3-6 Dim'!Calendrier2mois,'DRD 3-6 Dim'!Mois,0)</definedName>
    <definedName name="OptionCalendrier2mois" localSheetId="34">MATCH('DRD 3-6 Fri'!Calendrier2mois,'DRD 3-6 Fri'!Mois,0)</definedName>
    <definedName name="OptionCalendrier2mois" localSheetId="12">MATCH('DRD 3-6 Jeu'!Calendrier2mois,'DRD 3-6 Jeu'!Mois,0)</definedName>
    <definedName name="OptionCalendrier2mois" localSheetId="9">MATCH('DRD 3-6 Lun'!Calendrier2mois,'DRD 3-6 Lun'!Mois,0)</definedName>
    <definedName name="OptionCalendrier2mois" localSheetId="10">MATCH('DRD 3-6 Mar'!Calendrier2mois,'DRD 3-6 Mar'!Mois,0)</definedName>
    <definedName name="OptionCalendrier2mois" localSheetId="11">MATCH('DRD 3-6 Mer'!Calendrier2mois,'DRD 3-6 Mer'!Mois,0)</definedName>
    <definedName name="OptionCalendrier2mois" localSheetId="30">MATCH('DRD 3-6 Mon'!Calendrier2mois,'DRD 3-6 Mon'!Mois,0)</definedName>
    <definedName name="OptionCalendrier2mois" localSheetId="14">MATCH('DRD 3-6 Sam'!Calendrier2mois,'DRD 3-6 Sam'!Mois,0)</definedName>
    <definedName name="OptionCalendrier2mois" localSheetId="35">MATCH('DRD 3-6 Sat'!Calendrier2mois,'DRD 3-6 Sat'!Mois,0)</definedName>
    <definedName name="OptionCalendrier2mois" localSheetId="36">MATCH('DRD 3-6 Sun'!Calendrier2mois,'DRD 3-6 Sun'!Mois,0)</definedName>
    <definedName name="OptionCalendrier2mois" localSheetId="33">MATCH('DRD 3-6 Thu'!Calendrier2mois,'DRD 3-6 Thu'!Mois,0)</definedName>
    <definedName name="OptionCalendrier2mois" localSheetId="31">MATCH('DRD 3-6 Tue'!Calendrier2mois,'DRD 3-6 Tue'!Mois,0)</definedName>
    <definedName name="OptionCalendrier2mois" localSheetId="13">MATCH('DRD 3-6 Ven'!Calendrier2mois,'DRD 3-6 Ven'!Mois,0)</definedName>
    <definedName name="OptionCalendrier2mois" localSheetId="32">MATCH('DRD 3-6 Wed'!Calendrier2mois,'DRD 3-6 Wed'!Mois,0)</definedName>
    <definedName name="OptionCalendrier2mois" localSheetId="22">MATCH('DRD 7+ Dim'!Calendrier2mois,'DRD 7+ Dim'!Mois,0)</definedName>
    <definedName name="OptionCalendrier2mois" localSheetId="41">MATCH('DRD 7+ Fri'!Calendrier2mois,'DRD 7+ Fri'!Mois,0)</definedName>
    <definedName name="OptionCalendrier2mois" localSheetId="19">MATCH('DRD 7+ Jeu'!Calendrier2mois,'DRD 7+ Jeu'!Mois,0)</definedName>
    <definedName name="OptionCalendrier2mois" localSheetId="16">MATCH('DRD 7+ Lun'!Calendrier2mois,'DRD 7+ Lun'!Mois,0)</definedName>
    <definedName name="OptionCalendrier2mois" localSheetId="17">MATCH('DRD 7+ Mar'!Calendrier2mois,'DRD 7+ Mar'!Mois,0)</definedName>
    <definedName name="OptionCalendrier2mois" localSheetId="18">MATCH('DRD 7+ Mer'!Calendrier2mois,'DRD 7+ Mer'!Mois,0)</definedName>
    <definedName name="OptionCalendrier2mois" localSheetId="37">MATCH('DRD 7+ Mon'!Calendrier2mois,'DRD 7+ Mon'!Mois,0)</definedName>
    <definedName name="OptionCalendrier2mois" localSheetId="21">MATCH('DRD 7+ Sam'!Calendrier2mois,'DRD 7+ Sam'!Mois,0)</definedName>
    <definedName name="OptionCalendrier2mois" localSheetId="42">MATCH('DRD 7+ Sat'!Calendrier2mois,'DRD 7+ Sat'!Mois,0)</definedName>
    <definedName name="OptionCalendrier2mois" localSheetId="43">MATCH('DRD 7+ Sun'!Calendrier2mois,'DRD 7+ Sun'!Mois,0)</definedName>
    <definedName name="OptionCalendrier2mois" localSheetId="40">MATCH('DRD 7+ Thu'!Calendrier2mois,'DRD 7+ Thu'!Mois,0)</definedName>
    <definedName name="OptionCalendrier2mois" localSheetId="38">MATCH('DRD 7+ Tue'!Calendrier2mois,'DRD 7+ Tue'!Mois,0)</definedName>
    <definedName name="OptionCalendrier2mois" localSheetId="20">MATCH('DRD 7+ Ven'!Calendrier2mois,'DRD 7+ Ven'!Mois,0)</definedName>
    <definedName name="OptionCalendrier2mois" localSheetId="39">MATCH('DRD 7+ Wed'!Calendrier2mois,'DRD 7+ Wed'!Mois,0)</definedName>
    <definedName name="OptionCalendrier2mois" localSheetId="120">MATCH('DVD C1-2 Dim'!Calendrier2mois,'DVD C1-2 Dim'!Mois,0)</definedName>
    <definedName name="OptionCalendrier2mois" localSheetId="160">MATCH('DVD C1-2 Fri'!Calendrier2mois,'DVD C1-2 Fri'!Mois,0)</definedName>
    <definedName name="OptionCalendrier2mois" localSheetId="117">MATCH('DVD C1-2 Jeu'!Calendrier2mois,'DVD C1-2 Jeu'!Mois,0)</definedName>
    <definedName name="OptionCalendrier2mois" localSheetId="114">MATCH('DVD C1-2 Lun'!Calendrier2mois,'DVD C1-2 Lun'!Mois,0)</definedName>
    <definedName name="OptionCalendrier2mois" localSheetId="115">MATCH('DVD C1-2 Mar'!Calendrier2mois,'DVD C1-2 Mar'!Mois,0)</definedName>
    <definedName name="OptionCalendrier2mois" localSheetId="116">MATCH('DVD C1-2 Mer'!Calendrier2mois,'DVD C1-2 Mer'!Mois,0)</definedName>
    <definedName name="OptionCalendrier2mois" localSheetId="156">MATCH('DVD C1-2 Mon'!Calendrier2mois,'DVD C1-2 Mon'!Mois,0)</definedName>
    <definedName name="OptionCalendrier2mois" localSheetId="119">MATCH('DVD C1-2 Sam'!Calendrier2mois,'DVD C1-2 Sam'!Mois,0)</definedName>
    <definedName name="OptionCalendrier2mois" localSheetId="161">MATCH('DVD C1-2 Sat'!Calendrier2mois,'DVD C1-2 Sat'!Mois,0)</definedName>
    <definedName name="OptionCalendrier2mois" localSheetId="162">MATCH('DVD C1-2 Sun'!Calendrier2mois,'DVD C1-2 Sun'!Mois,0)</definedName>
    <definedName name="OptionCalendrier2mois" localSheetId="159">MATCH('DVD C1-2 Thu'!Calendrier2mois,'DVD C1-2 Thu'!Mois,0)</definedName>
    <definedName name="OptionCalendrier2mois" localSheetId="157">MATCH('DVD C1-2 Tue'!Calendrier2mois,'DVD C1-2 Tue'!Mois,0)</definedName>
    <definedName name="OptionCalendrier2mois" localSheetId="118">MATCH('DVD C1-2 Ven'!Calendrier2mois,'DVD C1-2 Ven'!Mois,0)</definedName>
    <definedName name="OptionCalendrier2mois" localSheetId="158">MATCH('DVD C1-2 Wed'!Calendrier2mois,'DVD C1-2 Wed'!Mois,0)</definedName>
    <definedName name="OptionCalendrier2mois" localSheetId="141">MATCH('DVD C1-3 Dim'!Calendrier2mois,'DVD C1-3 Dim'!Mois,0)</definedName>
    <definedName name="OptionCalendrier2mois" localSheetId="181">MATCH('DVD C1-3 Fri'!Calendrier2mois,'DVD C1-3 Fri'!Mois,0)</definedName>
    <definedName name="OptionCalendrier2mois" localSheetId="138">MATCH('DVD C1-3 Jeu'!Calendrier2mois,'DVD C1-3 Jeu'!Mois,0)</definedName>
    <definedName name="OptionCalendrier2mois" localSheetId="135">MATCH('DVD C1-3 Lun'!Calendrier2mois,'DVD C1-3 Lun'!Mois,0)</definedName>
    <definedName name="OptionCalendrier2mois" localSheetId="136">MATCH('DVD C1-3 Mar'!Calendrier2mois,'DVD C1-3 Mar'!Mois,0)</definedName>
    <definedName name="OptionCalendrier2mois" localSheetId="137">MATCH('DVD C1-3 Mer'!Calendrier2mois,'DVD C1-3 Mer'!Mois,0)</definedName>
    <definedName name="OptionCalendrier2mois" localSheetId="177">MATCH('DVD C1-3 Mon'!Calendrier2mois,'DVD C1-3 Mon'!Mois,0)</definedName>
    <definedName name="OptionCalendrier2mois" localSheetId="140">MATCH('DVD C1-3 Sam'!Calendrier2mois,'DVD C1-3 Sam'!Mois,0)</definedName>
    <definedName name="OptionCalendrier2mois" localSheetId="182">MATCH('DVD C1-3 Sat'!Calendrier2mois,'DVD C1-3 Sat'!Mois,0)</definedName>
    <definedName name="OptionCalendrier2mois" localSheetId="183">MATCH('DVD C1-3 Sun'!Calendrier2mois,'DVD C1-3 Sun'!Mois,0)</definedName>
    <definedName name="OptionCalendrier2mois" localSheetId="180">MATCH('DVD C1-3 Thu'!Calendrier2mois,'DVD C1-3 Thu'!Mois,0)</definedName>
    <definedName name="OptionCalendrier2mois" localSheetId="178">MATCH('DVD C1-3 Tue'!Calendrier2mois,'DVD C1-3 Tue'!Mois,0)</definedName>
    <definedName name="OptionCalendrier2mois" localSheetId="139">MATCH('DVD C1-3 Ven'!Calendrier2mois,'DVD C1-3 Ven'!Mois,0)</definedName>
    <definedName name="OptionCalendrier2mois" localSheetId="179">MATCH('DVD C1-3 Wed'!Calendrier2mois,'DVD C1-3 Wed'!Mois,0)</definedName>
    <definedName name="OptionCalendrier2mois" localSheetId="127">MATCH('DVD C3-6 Dim'!Calendrier2mois,'DVD C3-6 Dim'!Mois,0)</definedName>
    <definedName name="OptionCalendrier2mois" localSheetId="167">MATCH('DVD C3-6 Fri'!Calendrier2mois,'DVD C3-6 Fri'!Mois,0)</definedName>
    <definedName name="OptionCalendrier2mois" localSheetId="124">MATCH('DVD C3-6 Jeu'!Calendrier2mois,'DVD C3-6 Jeu'!Mois,0)</definedName>
    <definedName name="OptionCalendrier2mois" localSheetId="121">MATCH('DVD C3-6 Lun'!Calendrier2mois,'DVD C3-6 Lun'!Mois,0)</definedName>
    <definedName name="OptionCalendrier2mois" localSheetId="122">MATCH('DVD C3-6 Mar'!Calendrier2mois,'DVD C3-6 Mar'!Mois,0)</definedName>
    <definedName name="OptionCalendrier2mois" localSheetId="123">MATCH('DVD C3-6 Mer'!Calendrier2mois,'DVD C3-6 Mer'!Mois,0)</definedName>
    <definedName name="OptionCalendrier2mois" localSheetId="163">MATCH('DVD C3-6 Mon'!Calendrier2mois,'DVD C3-6 Mon'!Mois,0)</definedName>
    <definedName name="OptionCalendrier2mois" localSheetId="126">MATCH('DVD C3-6 Sam'!Calendrier2mois,'DVD C3-6 Sam'!Mois,0)</definedName>
    <definedName name="OptionCalendrier2mois" localSheetId="168">MATCH('DVD C3-6 Sat'!Calendrier2mois,'DVD C3-6 Sat'!Mois,0)</definedName>
    <definedName name="OptionCalendrier2mois" localSheetId="169">MATCH('DVD C3-6 Sun'!Calendrier2mois,'DVD C3-6 Sun'!Mois,0)</definedName>
    <definedName name="OptionCalendrier2mois" localSheetId="166">MATCH('DVD C3-6 Thu'!Calendrier2mois,'DVD C3-6 Thu'!Mois,0)</definedName>
    <definedName name="OptionCalendrier2mois" localSheetId="164">MATCH('DVD C3-6 Tue'!Calendrier2mois,'DVD C3-6 Tue'!Mois,0)</definedName>
    <definedName name="OptionCalendrier2mois" localSheetId="125">MATCH('DVD C3-6 Ven'!Calendrier2mois,'DVD C3-6 Ven'!Mois,0)</definedName>
    <definedName name="OptionCalendrier2mois" localSheetId="165">MATCH('DVD C3-6 Wed'!Calendrier2mois,'DVD C3-6 Wed'!Mois,0)</definedName>
    <definedName name="OptionCalendrier2mois" localSheetId="148">MATCH('DVD C4-8 Dim'!Calendrier2mois,'DVD C4-8 Dim'!Mois,0)</definedName>
    <definedName name="OptionCalendrier2mois" localSheetId="188">MATCH('DVD C4-8 Fri'!Calendrier2mois,'DVD C4-8 Fri'!Mois,0)</definedName>
    <definedName name="OptionCalendrier2mois" localSheetId="145">MATCH('DVD C4-8 Jeu'!Calendrier2mois,'DVD C4-8 Jeu'!Mois,0)</definedName>
    <definedName name="OptionCalendrier2mois" localSheetId="142">MATCH('DVD C4-8 Lun'!Calendrier2mois,'DVD C4-8 Lun'!Mois,0)</definedName>
    <definedName name="OptionCalendrier2mois" localSheetId="143">MATCH('DVD C4-8 Mar'!Calendrier2mois,'DVD C4-8 Mar'!Mois,0)</definedName>
    <definedName name="OptionCalendrier2mois" localSheetId="144">MATCH('DVD C4-8 Mer'!Calendrier2mois,'DVD C4-8 Mer'!Mois,0)</definedName>
    <definedName name="OptionCalendrier2mois" localSheetId="184">MATCH('DVD C4-8 Mon'!Calendrier2mois,'DVD C4-8 Mon'!Mois,0)</definedName>
    <definedName name="OptionCalendrier2mois" localSheetId="147">MATCH('DVD C4-8 Sam'!Calendrier2mois,'DVD C4-8 Sam'!Mois,0)</definedName>
    <definedName name="OptionCalendrier2mois" localSheetId="189">MATCH('DVD C4-8 Sat'!Calendrier2mois,'DVD C4-8 Sat'!Mois,0)</definedName>
    <definedName name="OptionCalendrier2mois" localSheetId="190">MATCH('DVD C4-8 Sun'!Calendrier2mois,'DVD C4-8 Sun'!Mois,0)</definedName>
    <definedName name="OptionCalendrier2mois" localSheetId="187">MATCH('DVD C4-8 Thu'!Calendrier2mois,'DVD C4-8 Thu'!Mois,0)</definedName>
    <definedName name="OptionCalendrier2mois" localSheetId="185">MATCH('DVD C4-8 Tue'!Calendrier2mois,'DVD C4-8 Tue'!Mois,0)</definedName>
    <definedName name="OptionCalendrier2mois" localSheetId="146">MATCH('DVD C4-8 Ven'!Calendrier2mois,'DVD C4-8 Ven'!Mois,0)</definedName>
    <definedName name="OptionCalendrier2mois" localSheetId="186">MATCH('DVD C4-8 Wed'!Calendrier2mois,'DVD C4-8 Wed'!Mois,0)</definedName>
    <definedName name="OptionCalendrier2mois" localSheetId="134">MATCH('DVD C7+ Dim'!Calendrier2mois,'DVD C7+ Dim'!Mois,0)</definedName>
    <definedName name="OptionCalendrier2mois" localSheetId="174">MATCH('DVD C7+ Fri'!Calendrier2mois,'DVD C7+ Fri'!Mois,0)</definedName>
    <definedName name="OptionCalendrier2mois" localSheetId="131">MATCH('DVD C7+ Jeu'!Calendrier2mois,'DVD C7+ Jeu'!Mois,0)</definedName>
    <definedName name="OptionCalendrier2mois" localSheetId="128">MATCH('DVD C7+ Lun'!Calendrier2mois,'DVD C7+ Lun'!Mois,0)</definedName>
    <definedName name="OptionCalendrier2mois" localSheetId="129">MATCH('DVD C7+ Mar'!Calendrier2mois,'DVD C7+ Mar'!Mois,0)</definedName>
    <definedName name="OptionCalendrier2mois" localSheetId="130">MATCH('DVD C7+ Mer'!Calendrier2mois,'DVD C7+ Mer'!Mois,0)</definedName>
    <definedName name="OptionCalendrier2mois" localSheetId="170">MATCH('DVD C7+ Mon'!Calendrier2mois,'DVD C7+ Mon'!Mois,0)</definedName>
    <definedName name="OptionCalendrier2mois" localSheetId="133">MATCH('DVD C7+ Sam'!Calendrier2mois,'DVD C7+ Sam'!Mois,0)</definedName>
    <definedName name="OptionCalendrier2mois" localSheetId="175">MATCH('DVD C7+ Sat'!Calendrier2mois,'DVD C7+ Sat'!Mois,0)</definedName>
    <definedName name="OptionCalendrier2mois" localSheetId="176">MATCH('DVD C7+ Sun'!Calendrier2mois,'DVD C7+ Sun'!Mois,0)</definedName>
    <definedName name="OptionCalendrier2mois" localSheetId="173">MATCH('DVD C7+ Thu'!Calendrier2mois,'DVD C7+ Thu'!Mois,0)</definedName>
    <definedName name="OptionCalendrier2mois" localSheetId="171">MATCH('DVD C7+ Tue'!Calendrier2mois,'DVD C7+ Tue'!Mois,0)</definedName>
    <definedName name="OptionCalendrier2mois" localSheetId="132">MATCH('DVD C7+ Ven'!Calendrier2mois,'DVD C7+ Ven'!Mois,0)</definedName>
    <definedName name="OptionCalendrier2mois" localSheetId="172">MATCH('DVD C7+ Wed'!Calendrier2mois,'DVD C7+ Wed'!Mois,0)</definedName>
    <definedName name="OptionCalendrier2mois" localSheetId="155">MATCH('DVD C9+ Dim'!Calendrier2mois,'DVD C9+ Dim'!Mois,0)</definedName>
    <definedName name="OptionCalendrier2mois" localSheetId="195">MATCH('DVD C9+ Fri'!Calendrier2mois,'DVD C9+ Fri'!Mois,0)</definedName>
    <definedName name="OptionCalendrier2mois" localSheetId="152">MATCH('DVD C9+ Jeu'!Calendrier2mois,'DVD C9+ Jeu'!Mois,0)</definedName>
    <definedName name="OptionCalendrier2mois" localSheetId="149">MATCH('DVD C9+ Lun'!Calendrier2mois,'DVD C9+ Lun'!Mois,0)</definedName>
    <definedName name="OptionCalendrier2mois" localSheetId="150">MATCH('DVD C9+ Mar'!Calendrier2mois,'DVD C9+ Mar'!Mois,0)</definedName>
    <definedName name="OptionCalendrier2mois" localSheetId="151">MATCH('DVD C9+ Mer'!Calendrier2mois,'DVD C9+ Mer'!Mois,0)</definedName>
    <definedName name="OptionCalendrier2mois" localSheetId="191">MATCH('DVD C9+ Mon'!Calendrier2mois,'DVD C9+ Mon'!Mois,0)</definedName>
    <definedName name="OptionCalendrier2mois" localSheetId="154">MATCH('DVD C9+ Sam'!Calendrier2mois,'DVD C9+ Sam'!Mois,0)</definedName>
    <definedName name="OptionCalendrier2mois" localSheetId="196">MATCH('DVD C9+ Sat'!Calendrier2mois,'DVD C9+ Sat'!Mois,0)</definedName>
    <definedName name="OptionCalendrier2mois" localSheetId="197">MATCH('DVD C9+ Sun'!Calendrier2mois,'DVD C9+ Sun'!Mois,0)</definedName>
    <definedName name="OptionCalendrier2mois" localSheetId="194">MATCH('DVD C9+ Thu'!Calendrier2mois,'DVD C9+ Thu'!Mois,0)</definedName>
    <definedName name="OptionCalendrier2mois" localSheetId="192">MATCH('DVD C9+ Tue'!Calendrier2mois,'DVD C9+ Tue'!Mois,0)</definedName>
    <definedName name="OptionCalendrier2mois" localSheetId="153">MATCH('DVD C9+ Ven'!Calendrier2mois,'DVD C9+ Ven'!Mois,0)</definedName>
    <definedName name="OptionCalendrier2mois" localSheetId="193">MATCH('DVD C9+ Wed'!Calendrier2mois,'DVD C9+ Wed'!Mois,0)</definedName>
    <definedName name="OptionCalendrier2mois" localSheetId="50">MATCH('DVMP C1 1-21 Dim'!Calendrier2mois,'DVMP C1 1-21 Dim'!Mois,0)</definedName>
    <definedName name="OptionCalendrier2mois" localSheetId="83">MATCH('DVMP C1 1-21 Fri'!Calendrier2mois,'DVMP C1 1-21 Fri'!Mois,0)</definedName>
    <definedName name="OptionCalendrier2mois" localSheetId="47">MATCH('DVMP C1 1-21 Jeu'!Calendrier2mois,'DVMP C1 1-21 Jeu'!Mois,0)</definedName>
    <definedName name="OptionCalendrier2mois" localSheetId="44">MATCH('DVMP C1 1-21 Lun'!Calendrier2mois,'DVMP C1 1-21 Lun'!Mois,0)</definedName>
    <definedName name="OptionCalendrier2mois" localSheetId="45">MATCH('DVMP C1 1-21 Mar'!Calendrier2mois,'DVMP C1 1-21 Mar'!Mois,0)</definedName>
    <definedName name="OptionCalendrier2mois" localSheetId="46">MATCH('DVMP C1 1-21 Mer'!Calendrier2mois,'DVMP C1 1-21 Mer'!Mois,0)</definedName>
    <definedName name="OptionCalendrier2mois" localSheetId="79">MATCH('DVMP C1 1-21 Mon'!Calendrier2mois,'DVMP C1 1-21 Mon'!Mois,0)</definedName>
    <definedName name="OptionCalendrier2mois" localSheetId="49">MATCH('DVMP C1 1-21 Sam'!Calendrier2mois,'DVMP C1 1-21 Sam'!Mois,0)</definedName>
    <definedName name="OptionCalendrier2mois" localSheetId="84">MATCH('DVMP C1 1-21 Sat'!Calendrier2mois,'DVMP C1 1-21 Sat'!Mois,0)</definedName>
    <definedName name="OptionCalendrier2mois" localSheetId="85">MATCH('DVMP C1 1-21 Sun'!Calendrier2mois,'DVMP C1 1-21 Sun'!Mois,0)</definedName>
    <definedName name="OptionCalendrier2mois" localSheetId="82">MATCH('DVMP C1 1-21 Thu'!Calendrier2mois,'DVMP C1 1-21 Thu'!Mois,0)</definedName>
    <definedName name="OptionCalendrier2mois" localSheetId="80">MATCH('DVMP C1 1-21 Tue'!Calendrier2mois,'DVMP C1 1-21 Tue'!Mois,0)</definedName>
    <definedName name="OptionCalendrier2mois" localSheetId="48">MATCH('DVMP C1 1-21 Ven'!Calendrier2mois,'DVMP C1 1-21 Ven'!Mois,0)</definedName>
    <definedName name="OptionCalendrier2mois" localSheetId="81">MATCH('DVMP C1 1-21 Wed'!Calendrier2mois,'DVMP C1 1-21 Wed'!Mois,0)</definedName>
    <definedName name="OptionCalendrier2mois" localSheetId="57">MATCH('DVMP C1 22-42 Dim'!Calendrier2mois,'DVMP C1 22-42 Dim'!Mois,0)</definedName>
    <definedName name="OptionCalendrier2mois" localSheetId="97">MATCH('DVMP C1 22-42 Fri'!Calendrier2mois,'DVMP C1 22-42 Fri'!Mois,0)</definedName>
    <definedName name="OptionCalendrier2mois" localSheetId="54">MATCH('DVMP C1 22-42 Jeu'!Calendrier2mois,'DVMP C1 22-42 Jeu'!Mois,0)</definedName>
    <definedName name="OptionCalendrier2mois" localSheetId="51">MATCH('DVMP C1 22-42 Lun'!Calendrier2mois,'DVMP C1 22-42 Lun'!Mois,0)</definedName>
    <definedName name="OptionCalendrier2mois" localSheetId="52">MATCH('DVMP C1 22-42 Mar'!Calendrier2mois,'DVMP C1 22-42 Mar'!Mois,0)</definedName>
    <definedName name="OptionCalendrier2mois" localSheetId="53">MATCH('DVMP C1 22-42 Mer'!Calendrier2mois,'DVMP C1 22-42 Mer'!Mois,0)</definedName>
    <definedName name="OptionCalendrier2mois" localSheetId="93">MATCH('DVMP C1 22-42 Mon'!Calendrier2mois,'DVMP C1 22-42 Mon'!Mois,0)</definedName>
    <definedName name="OptionCalendrier2mois" localSheetId="56">MATCH('DVMP C1 22-42 Sam'!Calendrier2mois,'DVMP C1 22-42 Sam'!Mois,0)</definedName>
    <definedName name="OptionCalendrier2mois" localSheetId="98">MATCH('DVMP C1 22-42 Sat'!Calendrier2mois,'DVMP C1 22-42 Sat'!Mois,0)</definedName>
    <definedName name="OptionCalendrier2mois" localSheetId="99">MATCH('DVMP C1 22-42 Sun'!Calendrier2mois,'DVMP C1 22-42 Sun'!Mois,0)</definedName>
    <definedName name="OptionCalendrier2mois" localSheetId="96">MATCH('DVMP C1 22-42 Thu'!Calendrier2mois,'DVMP C1 22-42 Thu'!Mois,0)</definedName>
    <definedName name="OptionCalendrier2mois" localSheetId="94">MATCH('DVMP C1 22-42 Tue'!Calendrier2mois,'DVMP C1 22-42 Tue'!Mois,0)</definedName>
    <definedName name="OptionCalendrier2mois" localSheetId="55">MATCH('DVMP C1 22-42 Ven'!Calendrier2mois,'DVMP C1 22-42 Ven'!Mois,0)</definedName>
    <definedName name="OptionCalendrier2mois" localSheetId="95">MATCH('DVMP C1 22-42 Wed'!Calendrier2mois,'DVMP C1 22-42 Wed'!Mois,0)</definedName>
    <definedName name="OptionCalendrier2mois" localSheetId="78">MATCH('DVMP C10+ Dim'!Calendrier2mois,'DVMP C10+ Dim'!Mois,0)</definedName>
    <definedName name="OptionCalendrier2mois" localSheetId="111">MATCH('DVMP C10+ Fri'!Calendrier2mois,'DVMP C10+ Fri'!Mois,0)</definedName>
    <definedName name="OptionCalendrier2mois" localSheetId="75">MATCH('DVMP C10+ Jeu'!Calendrier2mois,'DVMP C10+ Jeu'!Mois,0)</definedName>
    <definedName name="OptionCalendrier2mois" localSheetId="72">MATCH('DVMP C10+ Lun'!Calendrier2mois,'DVMP C10+ Lun'!Mois,0)</definedName>
    <definedName name="OptionCalendrier2mois" localSheetId="73">MATCH('DVMP C10+ Mar'!Calendrier2mois,'DVMP C10+ Mar'!Mois,0)</definedName>
    <definedName name="OptionCalendrier2mois" localSheetId="74">MATCH('DVMP C10+ Mer'!Calendrier2mois,'DVMP C10+ Mer'!Mois,0)</definedName>
    <definedName name="OptionCalendrier2mois" localSheetId="107">MATCH('DVMP C10+ Mon'!Calendrier2mois,'DVMP C10+ Mon'!Mois,0)</definedName>
    <definedName name="OptionCalendrier2mois" localSheetId="77">MATCH('DVMP C10+ Sam'!Calendrier2mois,'DVMP C10+ Sam'!Mois,0)</definedName>
    <definedName name="OptionCalendrier2mois" localSheetId="112">MATCH('DVMP C10+ Sat'!Calendrier2mois,'DVMP C10+ Sat'!Mois,0)</definedName>
    <definedName name="OptionCalendrier2mois" localSheetId="113">MATCH('DVMP C10+ Sun'!Calendrier2mois,'DVMP C10+ Sun'!Mois,0)</definedName>
    <definedName name="OptionCalendrier2mois" localSheetId="110">MATCH('DVMP C10+ Thu'!Calendrier2mois,'DVMP C10+ Thu'!Mois,0)</definedName>
    <definedName name="OptionCalendrier2mois" localSheetId="108">MATCH('DVMP C10+ Tue'!Calendrier2mois,'DVMP C10+ Tue'!Mois,0)</definedName>
    <definedName name="OptionCalendrier2mois" localSheetId="76">MATCH('DVMP C10+ Ven'!Calendrier2mois,'DVMP C10+ Ven'!Mois,0)</definedName>
    <definedName name="OptionCalendrier2mois" localSheetId="109">MATCH('DVMP C10+ Wed'!Calendrier2mois,'DVMP C10+ Wed'!Mois,0)</definedName>
    <definedName name="OptionCalendrier2mois" localSheetId="64">MATCH('DVMP C2 1-21 Dim'!Calendrier2mois,'DVMP C2 1-21 Dim'!Mois,0)</definedName>
    <definedName name="OptionCalendrier2mois" localSheetId="90">MATCH('DVMP C2 1-21 Fri'!Calendrier2mois,'DVMP C2 1-21 Fri'!Mois,0)</definedName>
    <definedName name="OptionCalendrier2mois" localSheetId="61">MATCH('DVMP C2 1-21 Jeu'!Calendrier2mois,'DVMP C2 1-21 Jeu'!Mois,0)</definedName>
    <definedName name="OptionCalendrier2mois" localSheetId="58">MATCH('DVMP C2 1-21 Lun'!Calendrier2mois,'DVMP C2 1-21 Lun'!Mois,0)</definedName>
    <definedName name="OptionCalendrier2mois" localSheetId="59">MATCH('DVMP C2 1-21 Mar'!Calendrier2mois,'DVMP C2 1-21 Mar'!Mois,0)</definedName>
    <definedName name="OptionCalendrier2mois" localSheetId="60">MATCH('DVMP C2 1-21 Mer'!Calendrier2mois,'DVMP C2 1-21 Mer'!Mois,0)</definedName>
    <definedName name="OptionCalendrier2mois" localSheetId="86">MATCH('DVMP C2 1-21 Mon'!Calendrier2mois,'DVMP C2 1-21 Mon'!Mois,0)</definedName>
    <definedName name="OptionCalendrier2mois" localSheetId="63">MATCH('DVMP C2 1-21 Sam'!Calendrier2mois,'DVMP C2 1-21 Sam'!Mois,0)</definedName>
    <definedName name="OptionCalendrier2mois" localSheetId="91">MATCH('DVMP C2 1-21 Sat'!Calendrier2mois,'DVMP C2 1-21 Sat'!Mois,0)</definedName>
    <definedName name="OptionCalendrier2mois" localSheetId="92">MATCH('DVMP C2 1-21 Sun'!Calendrier2mois,'DVMP C2 1-21 Sun'!Mois,0)</definedName>
    <definedName name="OptionCalendrier2mois" localSheetId="89">MATCH('DVMP C2 1-21 Thu'!Calendrier2mois,'DVMP C2 1-21 Thu'!Mois,0)</definedName>
    <definedName name="OptionCalendrier2mois" localSheetId="87">MATCH('DVMP C2 1-21 Tue'!Calendrier2mois,'DVMP C2 1-21 Tue'!Mois,0)</definedName>
    <definedName name="OptionCalendrier2mois" localSheetId="62">MATCH('DVMP C2 1-21 Ven'!Calendrier2mois,'DVMP C2 1-21 Ven'!Mois,0)</definedName>
    <definedName name="OptionCalendrier2mois" localSheetId="88">MATCH('DVMP C2 1-21 Wed'!Calendrier2mois,'DVMP C2 1-21 Wed'!Mois,0)</definedName>
    <definedName name="OptionCalendrier2mois" localSheetId="71">MATCH('DVMP C2 22-42 Dim'!Calendrier2mois,'DVMP C2 22-42 Dim'!Mois,0)</definedName>
    <definedName name="OptionCalendrier2mois" localSheetId="104">MATCH('DVMP C2 22-42 Fri'!Calendrier2mois,'DVMP C2 22-42 Fri'!Mois,0)</definedName>
    <definedName name="OptionCalendrier2mois" localSheetId="68">MATCH('DVMP C2 22-42 Jeu'!Calendrier2mois,'DVMP C2 22-42 Jeu'!Mois,0)</definedName>
    <definedName name="OptionCalendrier2mois" localSheetId="65">MATCH('DVMP C2 22-42 Lun'!Calendrier2mois,'DVMP C2 22-42 Lun'!Mois,0)</definedName>
    <definedName name="OptionCalendrier2mois" localSheetId="66">MATCH('DVMP C2 22-42 Mar'!Calendrier2mois,'DVMP C2 22-42 Mar'!Mois,0)</definedName>
    <definedName name="OptionCalendrier2mois" localSheetId="67">MATCH('DVMP C2 22-42 Mer'!Calendrier2mois,'DVMP C2 22-42 Mer'!Mois,0)</definedName>
    <definedName name="OptionCalendrier2mois" localSheetId="100">MATCH('DVMP C2 22-42 Mon'!Calendrier2mois,'DVMP C2 22-42 Mon'!Mois,0)</definedName>
    <definedName name="OptionCalendrier2mois" localSheetId="70">MATCH('DVMP C2 22-42 Sam'!Calendrier2mois,'DVMP C2 22-42 Sam'!Mois,0)</definedName>
    <definedName name="OptionCalendrier2mois" localSheetId="105">MATCH('DVMP C2 22-42 Sat'!Calendrier2mois,'DVMP C2 22-42 Sat'!Mois,0)</definedName>
    <definedName name="OptionCalendrier2mois" localSheetId="106">MATCH('DVMP C2 22-42 Sun'!Calendrier2mois,'DVMP C2 22-42 Sun'!Mois,0)</definedName>
    <definedName name="OptionCalendrier2mois" localSheetId="103">MATCH('DVMP C2 22-42 Thu'!Calendrier2mois,'DVMP C2 22-42 Thu'!Mois,0)</definedName>
    <definedName name="OptionCalendrier2mois" localSheetId="101">MATCH('DVMP C2 22-42 Tue'!Calendrier2mois,'DVMP C2 22-42 Tue'!Mois,0)</definedName>
    <definedName name="OptionCalendrier2mois" localSheetId="69">MATCH('DVMP C2 22-42 Ven'!Calendrier2mois,'DVMP C2 22-42 Ven'!Mois,0)</definedName>
    <definedName name="OptionCalendrier2mois" localSheetId="102">MATCH('DVMP C2 22-42 Wed'!Calendrier2mois,'DVMP C2 22-42 Wed'!Mois,0)</definedName>
    <definedName name="OptionCalendrier2mois">MATCH(Calendrier2mois,Mois,0)</definedName>
    <definedName name="OptionCalendrier3mois" localSheetId="0">MATCH('Cover - Eng'!Calendrier3mois,[0]!Mois,0)</definedName>
    <definedName name="OptionCalendrier3mois" localSheetId="8">MATCH('DRD 1-2 Dim'!Calendrier3mois,'DRD 1-2 Dim'!Mois,0)</definedName>
    <definedName name="OptionCalendrier3mois" localSheetId="27">MATCH('DRD 1-2 Fri'!Calendrier3mois,'DRD 1-2 Fri'!Mois,0)</definedName>
    <definedName name="OptionCalendrier3mois" localSheetId="5">MATCH('DRD 1-2 Jeu'!Calendrier3mois,'DRD 1-2 Jeu'!Mois,0)</definedName>
    <definedName name="OptionCalendrier3mois" localSheetId="2">MATCH('DRD 1-2 Lun'!Calendrier3mois,'DRD 1-2 Lun'!Mois,0)</definedName>
    <definedName name="OptionCalendrier3mois" localSheetId="3">MATCH('DRD 1-2 Mar'!Calendrier3mois,'DRD 1-2 Mar'!Mois,0)</definedName>
    <definedName name="OptionCalendrier3mois" localSheetId="4">MATCH('DRD 1-2 Mer'!Calendrier3mois,'DRD 1-2 Mer'!Mois,0)</definedName>
    <definedName name="OptionCalendrier3mois" localSheetId="23">MATCH('DRD 1-2 Mon'!Calendrier3mois,'DRD 1-2 Mon'!Mois,0)</definedName>
    <definedName name="OptionCalendrier3mois" localSheetId="7">MATCH('DRD 1-2 Sam'!Calendrier3mois,'DRD 1-2 Sam'!Mois,0)</definedName>
    <definedName name="OptionCalendrier3mois" localSheetId="28">MATCH('DRD 1-2 Sat'!Calendrier3mois,'DRD 1-2 Sat'!Mois,0)</definedName>
    <definedName name="OptionCalendrier3mois" localSheetId="29">MATCH('DRD 1-2 Sun'!Calendrier3mois,'DRD 1-2 Sun'!Mois,0)</definedName>
    <definedName name="OptionCalendrier3mois" localSheetId="26">MATCH('DRD 1-2 Thu'!Calendrier3mois,'DRD 1-2 Thu'!Mois,0)</definedName>
    <definedName name="OptionCalendrier3mois" localSheetId="24">MATCH('DRD 1-2 Tue'!Calendrier3mois,'DRD 1-2 Tue'!Mois,0)</definedName>
    <definedName name="OptionCalendrier3mois" localSheetId="6">MATCH('DRD 1-2 Ven'!Calendrier3mois,'DRD 1-2 Ven'!Mois,0)</definedName>
    <definedName name="OptionCalendrier3mois" localSheetId="25">MATCH('DRD 1-2 Wed'!Calendrier3mois,'DRD 1-2 Wed'!Mois,0)</definedName>
    <definedName name="OptionCalendrier3mois" localSheetId="15">MATCH('DRD 3-6 Dim'!Calendrier3mois,'DRD 3-6 Dim'!Mois,0)</definedName>
    <definedName name="OptionCalendrier3mois" localSheetId="34">MATCH('DRD 3-6 Fri'!Calendrier3mois,'DRD 3-6 Fri'!Mois,0)</definedName>
    <definedName name="OptionCalendrier3mois" localSheetId="12">MATCH('DRD 3-6 Jeu'!Calendrier3mois,'DRD 3-6 Jeu'!Mois,0)</definedName>
    <definedName name="OptionCalendrier3mois" localSheetId="9">MATCH('DRD 3-6 Lun'!Calendrier3mois,'DRD 3-6 Lun'!Mois,0)</definedName>
    <definedName name="OptionCalendrier3mois" localSheetId="10">MATCH('DRD 3-6 Mar'!Calendrier3mois,'DRD 3-6 Mar'!Mois,0)</definedName>
    <definedName name="OptionCalendrier3mois" localSheetId="11">MATCH('DRD 3-6 Mer'!Calendrier3mois,'DRD 3-6 Mer'!Mois,0)</definedName>
    <definedName name="OptionCalendrier3mois" localSheetId="30">MATCH('DRD 3-6 Mon'!Calendrier3mois,'DRD 3-6 Mon'!Mois,0)</definedName>
    <definedName name="OptionCalendrier3mois" localSheetId="14">MATCH('DRD 3-6 Sam'!Calendrier3mois,'DRD 3-6 Sam'!Mois,0)</definedName>
    <definedName name="OptionCalendrier3mois" localSheetId="35">MATCH('DRD 3-6 Sat'!Calendrier3mois,'DRD 3-6 Sat'!Mois,0)</definedName>
    <definedName name="OptionCalendrier3mois" localSheetId="36">MATCH('DRD 3-6 Sun'!Calendrier3mois,'DRD 3-6 Sun'!Mois,0)</definedName>
    <definedName name="OptionCalendrier3mois" localSheetId="33">MATCH('DRD 3-6 Thu'!Calendrier3mois,'DRD 3-6 Thu'!Mois,0)</definedName>
    <definedName name="OptionCalendrier3mois" localSheetId="31">MATCH('DRD 3-6 Tue'!Calendrier3mois,'DRD 3-6 Tue'!Mois,0)</definedName>
    <definedName name="OptionCalendrier3mois" localSheetId="13">MATCH('DRD 3-6 Ven'!Calendrier3mois,'DRD 3-6 Ven'!Mois,0)</definedName>
    <definedName name="OptionCalendrier3mois" localSheetId="32">MATCH('DRD 3-6 Wed'!Calendrier3mois,'DRD 3-6 Wed'!Mois,0)</definedName>
    <definedName name="OptionCalendrier3mois" localSheetId="22">MATCH('DRD 7+ Dim'!Calendrier3mois,'DRD 7+ Dim'!Mois,0)</definedName>
    <definedName name="OptionCalendrier3mois" localSheetId="41">MATCH('DRD 7+ Fri'!Calendrier3mois,'DRD 7+ Fri'!Mois,0)</definedName>
    <definedName name="OptionCalendrier3mois" localSheetId="19">MATCH('DRD 7+ Jeu'!Calendrier3mois,'DRD 7+ Jeu'!Mois,0)</definedName>
    <definedName name="OptionCalendrier3mois" localSheetId="16">MATCH('DRD 7+ Lun'!Calendrier3mois,'DRD 7+ Lun'!Mois,0)</definedName>
    <definedName name="OptionCalendrier3mois" localSheetId="17">MATCH('DRD 7+ Mar'!Calendrier3mois,'DRD 7+ Mar'!Mois,0)</definedName>
    <definedName name="OptionCalendrier3mois" localSheetId="18">MATCH('DRD 7+ Mer'!Calendrier3mois,'DRD 7+ Mer'!Mois,0)</definedName>
    <definedName name="OptionCalendrier3mois" localSheetId="37">MATCH('DRD 7+ Mon'!Calendrier3mois,'DRD 7+ Mon'!Mois,0)</definedName>
    <definedName name="OptionCalendrier3mois" localSheetId="21">MATCH('DRD 7+ Sam'!Calendrier3mois,'DRD 7+ Sam'!Mois,0)</definedName>
    <definedName name="OptionCalendrier3mois" localSheetId="42">MATCH('DRD 7+ Sat'!Calendrier3mois,'DRD 7+ Sat'!Mois,0)</definedName>
    <definedName name="OptionCalendrier3mois" localSheetId="43">MATCH('DRD 7+ Sun'!Calendrier3mois,'DRD 7+ Sun'!Mois,0)</definedName>
    <definedName name="OptionCalendrier3mois" localSheetId="40">MATCH('DRD 7+ Thu'!Calendrier3mois,'DRD 7+ Thu'!Mois,0)</definedName>
    <definedName name="OptionCalendrier3mois" localSheetId="38">MATCH('DRD 7+ Tue'!Calendrier3mois,'DRD 7+ Tue'!Mois,0)</definedName>
    <definedName name="OptionCalendrier3mois" localSheetId="20">MATCH('DRD 7+ Ven'!Calendrier3mois,'DRD 7+ Ven'!Mois,0)</definedName>
    <definedName name="OptionCalendrier3mois" localSheetId="39">MATCH('DRD 7+ Wed'!Calendrier3mois,'DRD 7+ Wed'!Mois,0)</definedName>
    <definedName name="OptionCalendrier3mois" localSheetId="120">MATCH('DVD C1-2 Dim'!Calendrier3mois,'DVD C1-2 Dim'!Mois,0)</definedName>
    <definedName name="OptionCalendrier3mois" localSheetId="160">MATCH('DVD C1-2 Fri'!Calendrier3mois,'DVD C1-2 Fri'!Mois,0)</definedName>
    <definedName name="OptionCalendrier3mois" localSheetId="117">MATCH('DVD C1-2 Jeu'!Calendrier3mois,'DVD C1-2 Jeu'!Mois,0)</definedName>
    <definedName name="OptionCalendrier3mois" localSheetId="114">MATCH('DVD C1-2 Lun'!Calendrier3mois,'DVD C1-2 Lun'!Mois,0)</definedName>
    <definedName name="OptionCalendrier3mois" localSheetId="115">MATCH('DVD C1-2 Mar'!Calendrier3mois,'DVD C1-2 Mar'!Mois,0)</definedName>
    <definedName name="OptionCalendrier3mois" localSheetId="116">MATCH('DVD C1-2 Mer'!Calendrier3mois,'DVD C1-2 Mer'!Mois,0)</definedName>
    <definedName name="OptionCalendrier3mois" localSheetId="156">MATCH('DVD C1-2 Mon'!Calendrier3mois,'DVD C1-2 Mon'!Mois,0)</definedName>
    <definedName name="OptionCalendrier3mois" localSheetId="119">MATCH('DVD C1-2 Sam'!Calendrier3mois,'DVD C1-2 Sam'!Mois,0)</definedName>
    <definedName name="OptionCalendrier3mois" localSheetId="161">MATCH('DVD C1-2 Sat'!Calendrier3mois,'DVD C1-2 Sat'!Mois,0)</definedName>
    <definedName name="OptionCalendrier3mois" localSheetId="162">MATCH('DVD C1-2 Sun'!Calendrier3mois,'DVD C1-2 Sun'!Mois,0)</definedName>
    <definedName name="OptionCalendrier3mois" localSheetId="159">MATCH('DVD C1-2 Thu'!Calendrier3mois,'DVD C1-2 Thu'!Mois,0)</definedName>
    <definedName name="OptionCalendrier3mois" localSheetId="157">MATCH('DVD C1-2 Tue'!Calendrier3mois,'DVD C1-2 Tue'!Mois,0)</definedName>
    <definedName name="OptionCalendrier3mois" localSheetId="118">MATCH('DVD C1-2 Ven'!Calendrier3mois,'DVD C1-2 Ven'!Mois,0)</definedName>
    <definedName name="OptionCalendrier3mois" localSheetId="158">MATCH('DVD C1-2 Wed'!Calendrier3mois,'DVD C1-2 Wed'!Mois,0)</definedName>
    <definedName name="OptionCalendrier3mois" localSheetId="141">MATCH('DVD C1-3 Dim'!Calendrier3mois,'DVD C1-3 Dim'!Mois,0)</definedName>
    <definedName name="OptionCalendrier3mois" localSheetId="181">MATCH('DVD C1-3 Fri'!Calendrier3mois,'DVD C1-3 Fri'!Mois,0)</definedName>
    <definedName name="OptionCalendrier3mois" localSheetId="138">MATCH('DVD C1-3 Jeu'!Calendrier3mois,'DVD C1-3 Jeu'!Mois,0)</definedName>
    <definedName name="OptionCalendrier3mois" localSheetId="135">MATCH('DVD C1-3 Lun'!Calendrier3mois,'DVD C1-3 Lun'!Mois,0)</definedName>
    <definedName name="OptionCalendrier3mois" localSheetId="136">MATCH('DVD C1-3 Mar'!Calendrier3mois,'DVD C1-3 Mar'!Mois,0)</definedName>
    <definedName name="OptionCalendrier3mois" localSheetId="137">MATCH('DVD C1-3 Mer'!Calendrier3mois,'DVD C1-3 Mer'!Mois,0)</definedName>
    <definedName name="OptionCalendrier3mois" localSheetId="177">MATCH('DVD C1-3 Mon'!Calendrier3mois,'DVD C1-3 Mon'!Mois,0)</definedName>
    <definedName name="OptionCalendrier3mois" localSheetId="140">MATCH('DVD C1-3 Sam'!Calendrier3mois,'DVD C1-3 Sam'!Mois,0)</definedName>
    <definedName name="OptionCalendrier3mois" localSheetId="182">MATCH('DVD C1-3 Sat'!Calendrier3mois,'DVD C1-3 Sat'!Mois,0)</definedName>
    <definedName name="OptionCalendrier3mois" localSheetId="183">MATCH('DVD C1-3 Sun'!Calendrier3mois,'DVD C1-3 Sun'!Mois,0)</definedName>
    <definedName name="OptionCalendrier3mois" localSheetId="180">MATCH('DVD C1-3 Thu'!Calendrier3mois,'DVD C1-3 Thu'!Mois,0)</definedName>
    <definedName name="OptionCalendrier3mois" localSheetId="178">MATCH('DVD C1-3 Tue'!Calendrier3mois,'DVD C1-3 Tue'!Mois,0)</definedName>
    <definedName name="OptionCalendrier3mois" localSheetId="139">MATCH('DVD C1-3 Ven'!Calendrier3mois,'DVD C1-3 Ven'!Mois,0)</definedName>
    <definedName name="OptionCalendrier3mois" localSheetId="179">MATCH('DVD C1-3 Wed'!Calendrier3mois,'DVD C1-3 Wed'!Mois,0)</definedName>
    <definedName name="OptionCalendrier3mois" localSheetId="127">MATCH('DVD C3-6 Dim'!Calendrier3mois,'DVD C3-6 Dim'!Mois,0)</definedName>
    <definedName name="OptionCalendrier3mois" localSheetId="167">MATCH('DVD C3-6 Fri'!Calendrier3mois,'DVD C3-6 Fri'!Mois,0)</definedName>
    <definedName name="OptionCalendrier3mois" localSheetId="124">MATCH('DVD C3-6 Jeu'!Calendrier3mois,'DVD C3-6 Jeu'!Mois,0)</definedName>
    <definedName name="OptionCalendrier3mois" localSheetId="121">MATCH('DVD C3-6 Lun'!Calendrier3mois,'DVD C3-6 Lun'!Mois,0)</definedName>
    <definedName name="OptionCalendrier3mois" localSheetId="122">MATCH('DVD C3-6 Mar'!Calendrier3mois,'DVD C3-6 Mar'!Mois,0)</definedName>
    <definedName name="OptionCalendrier3mois" localSheetId="123">MATCH('DVD C3-6 Mer'!Calendrier3mois,'DVD C3-6 Mer'!Mois,0)</definedName>
    <definedName name="OptionCalendrier3mois" localSheetId="163">MATCH('DVD C3-6 Mon'!Calendrier3mois,'DVD C3-6 Mon'!Mois,0)</definedName>
    <definedName name="OptionCalendrier3mois" localSheetId="126">MATCH('DVD C3-6 Sam'!Calendrier3mois,'DVD C3-6 Sam'!Mois,0)</definedName>
    <definedName name="OptionCalendrier3mois" localSheetId="168">MATCH('DVD C3-6 Sat'!Calendrier3mois,'DVD C3-6 Sat'!Mois,0)</definedName>
    <definedName name="OptionCalendrier3mois" localSheetId="169">MATCH('DVD C3-6 Sun'!Calendrier3mois,'DVD C3-6 Sun'!Mois,0)</definedName>
    <definedName name="OptionCalendrier3mois" localSheetId="166">MATCH('DVD C3-6 Thu'!Calendrier3mois,'DVD C3-6 Thu'!Mois,0)</definedName>
    <definedName name="OptionCalendrier3mois" localSheetId="164">MATCH('DVD C3-6 Tue'!Calendrier3mois,'DVD C3-6 Tue'!Mois,0)</definedName>
    <definedName name="OptionCalendrier3mois" localSheetId="125">MATCH('DVD C3-6 Ven'!Calendrier3mois,'DVD C3-6 Ven'!Mois,0)</definedName>
    <definedName name="OptionCalendrier3mois" localSheetId="165">MATCH('DVD C3-6 Wed'!Calendrier3mois,'DVD C3-6 Wed'!Mois,0)</definedName>
    <definedName name="OptionCalendrier3mois" localSheetId="148">MATCH('DVD C4-8 Dim'!Calendrier3mois,'DVD C4-8 Dim'!Mois,0)</definedName>
    <definedName name="OptionCalendrier3mois" localSheetId="188">MATCH('DVD C4-8 Fri'!Calendrier3mois,'DVD C4-8 Fri'!Mois,0)</definedName>
    <definedName name="OptionCalendrier3mois" localSheetId="145">MATCH('DVD C4-8 Jeu'!Calendrier3mois,'DVD C4-8 Jeu'!Mois,0)</definedName>
    <definedName name="OptionCalendrier3mois" localSheetId="142">MATCH('DVD C4-8 Lun'!Calendrier3mois,'DVD C4-8 Lun'!Mois,0)</definedName>
    <definedName name="OptionCalendrier3mois" localSheetId="143">MATCH('DVD C4-8 Mar'!Calendrier3mois,'DVD C4-8 Mar'!Mois,0)</definedName>
    <definedName name="OptionCalendrier3mois" localSheetId="144">MATCH('DVD C4-8 Mer'!Calendrier3mois,'DVD C4-8 Mer'!Mois,0)</definedName>
    <definedName name="OptionCalendrier3mois" localSheetId="184">MATCH('DVD C4-8 Mon'!Calendrier3mois,'DVD C4-8 Mon'!Mois,0)</definedName>
    <definedName name="OptionCalendrier3mois" localSheetId="147">MATCH('DVD C4-8 Sam'!Calendrier3mois,'DVD C4-8 Sam'!Mois,0)</definedName>
    <definedName name="OptionCalendrier3mois" localSheetId="189">MATCH('DVD C4-8 Sat'!Calendrier3mois,'DVD C4-8 Sat'!Mois,0)</definedName>
    <definedName name="OptionCalendrier3mois" localSheetId="190">MATCH('DVD C4-8 Sun'!Calendrier3mois,'DVD C4-8 Sun'!Mois,0)</definedName>
    <definedName name="OptionCalendrier3mois" localSheetId="187">MATCH('DVD C4-8 Thu'!Calendrier3mois,'DVD C4-8 Thu'!Mois,0)</definedName>
    <definedName name="OptionCalendrier3mois" localSheetId="185">MATCH('DVD C4-8 Tue'!Calendrier3mois,'DVD C4-8 Tue'!Mois,0)</definedName>
    <definedName name="OptionCalendrier3mois" localSheetId="146">MATCH('DVD C4-8 Ven'!Calendrier3mois,'DVD C4-8 Ven'!Mois,0)</definedName>
    <definedName name="OptionCalendrier3mois" localSheetId="186">MATCH('DVD C4-8 Wed'!Calendrier3mois,'DVD C4-8 Wed'!Mois,0)</definedName>
    <definedName name="OptionCalendrier3mois" localSheetId="134">MATCH('DVD C7+ Dim'!Calendrier3mois,'DVD C7+ Dim'!Mois,0)</definedName>
    <definedName name="OptionCalendrier3mois" localSheetId="174">MATCH('DVD C7+ Fri'!Calendrier3mois,'DVD C7+ Fri'!Mois,0)</definedName>
    <definedName name="OptionCalendrier3mois" localSheetId="131">MATCH('DVD C7+ Jeu'!Calendrier3mois,'DVD C7+ Jeu'!Mois,0)</definedName>
    <definedName name="OptionCalendrier3mois" localSheetId="128">MATCH('DVD C7+ Lun'!Calendrier3mois,'DVD C7+ Lun'!Mois,0)</definedName>
    <definedName name="OptionCalendrier3mois" localSheetId="129">MATCH('DVD C7+ Mar'!Calendrier3mois,'DVD C7+ Mar'!Mois,0)</definedName>
    <definedName name="OptionCalendrier3mois" localSheetId="130">MATCH('DVD C7+ Mer'!Calendrier3mois,'DVD C7+ Mer'!Mois,0)</definedName>
    <definedName name="OptionCalendrier3mois" localSheetId="170">MATCH('DVD C7+ Mon'!Calendrier3mois,'DVD C7+ Mon'!Mois,0)</definedName>
    <definedName name="OptionCalendrier3mois" localSheetId="133">MATCH('DVD C7+ Sam'!Calendrier3mois,'DVD C7+ Sam'!Mois,0)</definedName>
    <definedName name="OptionCalendrier3mois" localSheetId="175">MATCH('DVD C7+ Sat'!Calendrier3mois,'DVD C7+ Sat'!Mois,0)</definedName>
    <definedName name="OptionCalendrier3mois" localSheetId="176">MATCH('DVD C7+ Sun'!Calendrier3mois,'DVD C7+ Sun'!Mois,0)</definedName>
    <definedName name="OptionCalendrier3mois" localSheetId="173">MATCH('DVD C7+ Thu'!Calendrier3mois,'DVD C7+ Thu'!Mois,0)</definedName>
    <definedName name="OptionCalendrier3mois" localSheetId="171">MATCH('DVD C7+ Tue'!Calendrier3mois,'DVD C7+ Tue'!Mois,0)</definedName>
    <definedName name="OptionCalendrier3mois" localSheetId="132">MATCH('DVD C7+ Ven'!Calendrier3mois,'DVD C7+ Ven'!Mois,0)</definedName>
    <definedName name="OptionCalendrier3mois" localSheetId="172">MATCH('DVD C7+ Wed'!Calendrier3mois,'DVD C7+ Wed'!Mois,0)</definedName>
    <definedName name="OptionCalendrier3mois" localSheetId="155">MATCH('DVD C9+ Dim'!Calendrier3mois,'DVD C9+ Dim'!Mois,0)</definedName>
    <definedName name="OptionCalendrier3mois" localSheetId="195">MATCH('DVD C9+ Fri'!Calendrier3mois,'DVD C9+ Fri'!Mois,0)</definedName>
    <definedName name="OptionCalendrier3mois" localSheetId="152">MATCH('DVD C9+ Jeu'!Calendrier3mois,'DVD C9+ Jeu'!Mois,0)</definedName>
    <definedName name="OptionCalendrier3mois" localSheetId="149">MATCH('DVD C9+ Lun'!Calendrier3mois,'DVD C9+ Lun'!Mois,0)</definedName>
    <definedName name="OptionCalendrier3mois" localSheetId="150">MATCH('DVD C9+ Mar'!Calendrier3mois,'DVD C9+ Mar'!Mois,0)</definedName>
    <definedName name="OptionCalendrier3mois" localSheetId="151">MATCH('DVD C9+ Mer'!Calendrier3mois,'DVD C9+ Mer'!Mois,0)</definedName>
    <definedName name="OptionCalendrier3mois" localSheetId="191">MATCH('DVD C9+ Mon'!Calendrier3mois,'DVD C9+ Mon'!Mois,0)</definedName>
    <definedName name="OptionCalendrier3mois" localSheetId="154">MATCH('DVD C9+ Sam'!Calendrier3mois,'DVD C9+ Sam'!Mois,0)</definedName>
    <definedName name="OptionCalendrier3mois" localSheetId="196">MATCH('DVD C9+ Sat'!Calendrier3mois,'DVD C9+ Sat'!Mois,0)</definedName>
    <definedName name="OptionCalendrier3mois" localSheetId="197">MATCH('DVD C9+ Sun'!Calendrier3mois,'DVD C9+ Sun'!Mois,0)</definedName>
    <definedName name="OptionCalendrier3mois" localSheetId="194">MATCH('DVD C9+ Thu'!Calendrier3mois,'DVD C9+ Thu'!Mois,0)</definedName>
    <definedName name="OptionCalendrier3mois" localSheetId="192">MATCH('DVD C9+ Tue'!Calendrier3mois,'DVD C9+ Tue'!Mois,0)</definedName>
    <definedName name="OptionCalendrier3mois" localSheetId="153">MATCH('DVD C9+ Ven'!Calendrier3mois,'DVD C9+ Ven'!Mois,0)</definedName>
    <definedName name="OptionCalendrier3mois" localSheetId="193">MATCH('DVD C9+ Wed'!Calendrier3mois,'DVD C9+ Wed'!Mois,0)</definedName>
    <definedName name="OptionCalendrier3mois" localSheetId="50">MATCH('DVMP C1 1-21 Dim'!Calendrier3mois,'DVMP C1 1-21 Dim'!Mois,0)</definedName>
    <definedName name="OptionCalendrier3mois" localSheetId="83">MATCH('DVMP C1 1-21 Fri'!Calendrier3mois,'DVMP C1 1-21 Fri'!Mois,0)</definedName>
    <definedName name="OptionCalendrier3mois" localSheetId="47">MATCH('DVMP C1 1-21 Jeu'!Calendrier3mois,'DVMP C1 1-21 Jeu'!Mois,0)</definedName>
    <definedName name="OptionCalendrier3mois" localSheetId="44">MATCH('DVMP C1 1-21 Lun'!Calendrier3mois,'DVMP C1 1-21 Lun'!Mois,0)</definedName>
    <definedName name="OptionCalendrier3mois" localSheetId="45">MATCH('DVMP C1 1-21 Mar'!Calendrier3mois,'DVMP C1 1-21 Mar'!Mois,0)</definedName>
    <definedName name="OptionCalendrier3mois" localSheetId="46">MATCH('DVMP C1 1-21 Mer'!Calendrier3mois,'DVMP C1 1-21 Mer'!Mois,0)</definedName>
    <definedName name="OptionCalendrier3mois" localSheetId="79">MATCH('DVMP C1 1-21 Mon'!Calendrier3mois,'DVMP C1 1-21 Mon'!Mois,0)</definedName>
    <definedName name="OptionCalendrier3mois" localSheetId="49">MATCH('DVMP C1 1-21 Sam'!Calendrier3mois,'DVMP C1 1-21 Sam'!Mois,0)</definedName>
    <definedName name="OptionCalendrier3mois" localSheetId="84">MATCH('DVMP C1 1-21 Sat'!Calendrier3mois,'DVMP C1 1-21 Sat'!Mois,0)</definedName>
    <definedName name="OptionCalendrier3mois" localSheetId="85">MATCH('DVMP C1 1-21 Sun'!Calendrier3mois,'DVMP C1 1-21 Sun'!Mois,0)</definedName>
    <definedName name="OptionCalendrier3mois" localSheetId="82">MATCH('DVMP C1 1-21 Thu'!Calendrier3mois,'DVMP C1 1-21 Thu'!Mois,0)</definedName>
    <definedName name="OptionCalendrier3mois" localSheetId="80">MATCH('DVMP C1 1-21 Tue'!Calendrier3mois,'DVMP C1 1-21 Tue'!Mois,0)</definedName>
    <definedName name="OptionCalendrier3mois" localSheetId="48">MATCH('DVMP C1 1-21 Ven'!Calendrier3mois,'DVMP C1 1-21 Ven'!Mois,0)</definedName>
    <definedName name="OptionCalendrier3mois" localSheetId="81">MATCH('DVMP C1 1-21 Wed'!Calendrier3mois,'DVMP C1 1-21 Wed'!Mois,0)</definedName>
    <definedName name="OptionCalendrier3mois" localSheetId="57">MATCH('DVMP C1 22-42 Dim'!Calendrier3mois,'DVMP C1 22-42 Dim'!Mois,0)</definedName>
    <definedName name="OptionCalendrier3mois" localSheetId="97">MATCH('DVMP C1 22-42 Fri'!Calendrier3mois,'DVMP C1 22-42 Fri'!Mois,0)</definedName>
    <definedName name="OptionCalendrier3mois" localSheetId="54">MATCH('DVMP C1 22-42 Jeu'!Calendrier3mois,'DVMP C1 22-42 Jeu'!Mois,0)</definedName>
    <definedName name="OptionCalendrier3mois" localSheetId="51">MATCH('DVMP C1 22-42 Lun'!Calendrier3mois,'DVMP C1 22-42 Lun'!Mois,0)</definedName>
    <definedName name="OptionCalendrier3mois" localSheetId="52">MATCH('DVMP C1 22-42 Mar'!Calendrier3mois,'DVMP C1 22-42 Mar'!Mois,0)</definedName>
    <definedName name="OptionCalendrier3mois" localSheetId="53">MATCH('DVMP C1 22-42 Mer'!Calendrier3mois,'DVMP C1 22-42 Mer'!Mois,0)</definedName>
    <definedName name="OptionCalendrier3mois" localSheetId="93">MATCH('DVMP C1 22-42 Mon'!Calendrier3mois,'DVMP C1 22-42 Mon'!Mois,0)</definedName>
    <definedName name="OptionCalendrier3mois" localSheetId="56">MATCH('DVMP C1 22-42 Sam'!Calendrier3mois,'DVMP C1 22-42 Sam'!Mois,0)</definedName>
    <definedName name="OptionCalendrier3mois" localSheetId="98">MATCH('DVMP C1 22-42 Sat'!Calendrier3mois,'DVMP C1 22-42 Sat'!Mois,0)</definedName>
    <definedName name="OptionCalendrier3mois" localSheetId="99">MATCH('DVMP C1 22-42 Sun'!Calendrier3mois,'DVMP C1 22-42 Sun'!Mois,0)</definedName>
    <definedName name="OptionCalendrier3mois" localSheetId="96">MATCH('DVMP C1 22-42 Thu'!Calendrier3mois,'DVMP C1 22-42 Thu'!Mois,0)</definedName>
    <definedName name="OptionCalendrier3mois" localSheetId="94">MATCH('DVMP C1 22-42 Tue'!Calendrier3mois,'DVMP C1 22-42 Tue'!Mois,0)</definedName>
    <definedName name="OptionCalendrier3mois" localSheetId="55">MATCH('DVMP C1 22-42 Ven'!Calendrier3mois,'DVMP C1 22-42 Ven'!Mois,0)</definedName>
    <definedName name="OptionCalendrier3mois" localSheetId="95">MATCH('DVMP C1 22-42 Wed'!Calendrier3mois,'DVMP C1 22-42 Wed'!Mois,0)</definedName>
    <definedName name="OptionCalendrier3mois" localSheetId="78">MATCH('DVMP C10+ Dim'!Calendrier3mois,'DVMP C10+ Dim'!Mois,0)</definedName>
    <definedName name="OptionCalendrier3mois" localSheetId="111">MATCH('DVMP C10+ Fri'!Calendrier3mois,'DVMP C10+ Fri'!Mois,0)</definedName>
    <definedName name="OptionCalendrier3mois" localSheetId="75">MATCH('DVMP C10+ Jeu'!Calendrier3mois,'DVMP C10+ Jeu'!Mois,0)</definedName>
    <definedName name="OptionCalendrier3mois" localSheetId="72">MATCH('DVMP C10+ Lun'!Calendrier3mois,'DVMP C10+ Lun'!Mois,0)</definedName>
    <definedName name="OptionCalendrier3mois" localSheetId="73">MATCH('DVMP C10+ Mar'!Calendrier3mois,'DVMP C10+ Mar'!Mois,0)</definedName>
    <definedName name="OptionCalendrier3mois" localSheetId="74">MATCH('DVMP C10+ Mer'!Calendrier3mois,'DVMP C10+ Mer'!Mois,0)</definedName>
    <definedName name="OptionCalendrier3mois" localSheetId="107">MATCH('DVMP C10+ Mon'!Calendrier3mois,'DVMP C10+ Mon'!Mois,0)</definedName>
    <definedName name="OptionCalendrier3mois" localSheetId="77">MATCH('DVMP C10+ Sam'!Calendrier3mois,'DVMP C10+ Sam'!Mois,0)</definedName>
    <definedName name="OptionCalendrier3mois" localSheetId="112">MATCH('DVMP C10+ Sat'!Calendrier3mois,'DVMP C10+ Sat'!Mois,0)</definedName>
    <definedName name="OptionCalendrier3mois" localSheetId="113">MATCH('DVMP C10+ Sun'!Calendrier3mois,'DVMP C10+ Sun'!Mois,0)</definedName>
    <definedName name="OptionCalendrier3mois" localSheetId="110">MATCH('DVMP C10+ Thu'!Calendrier3mois,'DVMP C10+ Thu'!Mois,0)</definedName>
    <definedName name="OptionCalendrier3mois" localSheetId="108">MATCH('DVMP C10+ Tue'!Calendrier3mois,'DVMP C10+ Tue'!Mois,0)</definedName>
    <definedName name="OptionCalendrier3mois" localSheetId="76">MATCH('DVMP C10+ Ven'!Calendrier3mois,'DVMP C10+ Ven'!Mois,0)</definedName>
    <definedName name="OptionCalendrier3mois" localSheetId="109">MATCH('DVMP C10+ Wed'!Calendrier3mois,'DVMP C10+ Wed'!Mois,0)</definedName>
    <definedName name="OptionCalendrier3mois" localSheetId="64">MATCH('DVMP C2 1-21 Dim'!Calendrier3mois,'DVMP C2 1-21 Dim'!Mois,0)</definedName>
    <definedName name="OptionCalendrier3mois" localSheetId="90">MATCH('DVMP C2 1-21 Fri'!Calendrier3mois,'DVMP C2 1-21 Fri'!Mois,0)</definedName>
    <definedName name="OptionCalendrier3mois" localSheetId="61">MATCH('DVMP C2 1-21 Jeu'!Calendrier3mois,'DVMP C2 1-21 Jeu'!Mois,0)</definedName>
    <definedName name="OptionCalendrier3mois" localSheetId="58">MATCH('DVMP C2 1-21 Lun'!Calendrier3mois,'DVMP C2 1-21 Lun'!Mois,0)</definedName>
    <definedName name="OptionCalendrier3mois" localSheetId="59">MATCH('DVMP C2 1-21 Mar'!Calendrier3mois,'DVMP C2 1-21 Mar'!Mois,0)</definedName>
    <definedName name="OptionCalendrier3mois" localSheetId="60">MATCH('DVMP C2 1-21 Mer'!Calendrier3mois,'DVMP C2 1-21 Mer'!Mois,0)</definedName>
    <definedName name="OptionCalendrier3mois" localSheetId="86">MATCH('DVMP C2 1-21 Mon'!Calendrier3mois,'DVMP C2 1-21 Mon'!Mois,0)</definedName>
    <definedName name="OptionCalendrier3mois" localSheetId="63">MATCH('DVMP C2 1-21 Sam'!Calendrier3mois,'DVMP C2 1-21 Sam'!Mois,0)</definedName>
    <definedName name="OptionCalendrier3mois" localSheetId="91">MATCH('DVMP C2 1-21 Sat'!Calendrier3mois,'DVMP C2 1-21 Sat'!Mois,0)</definedName>
    <definedName name="OptionCalendrier3mois" localSheetId="92">MATCH('DVMP C2 1-21 Sun'!Calendrier3mois,'DVMP C2 1-21 Sun'!Mois,0)</definedName>
    <definedName name="OptionCalendrier3mois" localSheetId="89">MATCH('DVMP C2 1-21 Thu'!Calendrier3mois,'DVMP C2 1-21 Thu'!Mois,0)</definedName>
    <definedName name="OptionCalendrier3mois" localSheetId="87">MATCH('DVMP C2 1-21 Tue'!Calendrier3mois,'DVMP C2 1-21 Tue'!Mois,0)</definedName>
    <definedName name="OptionCalendrier3mois" localSheetId="62">MATCH('DVMP C2 1-21 Ven'!Calendrier3mois,'DVMP C2 1-21 Ven'!Mois,0)</definedName>
    <definedName name="OptionCalendrier3mois" localSheetId="88">MATCH('DVMP C2 1-21 Wed'!Calendrier3mois,'DVMP C2 1-21 Wed'!Mois,0)</definedName>
    <definedName name="OptionCalendrier3mois" localSheetId="71">MATCH('DVMP C2 22-42 Dim'!Calendrier3mois,'DVMP C2 22-42 Dim'!Mois,0)</definedName>
    <definedName name="OptionCalendrier3mois" localSheetId="104">MATCH('DVMP C2 22-42 Fri'!Calendrier3mois,'DVMP C2 22-42 Fri'!Mois,0)</definedName>
    <definedName name="OptionCalendrier3mois" localSheetId="68">MATCH('DVMP C2 22-42 Jeu'!Calendrier3mois,'DVMP C2 22-42 Jeu'!Mois,0)</definedName>
    <definedName name="OptionCalendrier3mois" localSheetId="65">MATCH('DVMP C2 22-42 Lun'!Calendrier3mois,'DVMP C2 22-42 Lun'!Mois,0)</definedName>
    <definedName name="OptionCalendrier3mois" localSheetId="66">MATCH('DVMP C2 22-42 Mar'!Calendrier3mois,'DVMP C2 22-42 Mar'!Mois,0)</definedName>
    <definedName name="OptionCalendrier3mois" localSheetId="67">MATCH('DVMP C2 22-42 Mer'!Calendrier3mois,'DVMP C2 22-42 Mer'!Mois,0)</definedName>
    <definedName name="OptionCalendrier3mois" localSheetId="100">MATCH('DVMP C2 22-42 Mon'!Calendrier3mois,'DVMP C2 22-42 Mon'!Mois,0)</definedName>
    <definedName name="OptionCalendrier3mois" localSheetId="70">MATCH('DVMP C2 22-42 Sam'!Calendrier3mois,'DVMP C2 22-42 Sam'!Mois,0)</definedName>
    <definedName name="OptionCalendrier3mois" localSheetId="105">MATCH('DVMP C2 22-42 Sat'!Calendrier3mois,'DVMP C2 22-42 Sat'!Mois,0)</definedName>
    <definedName name="OptionCalendrier3mois" localSheetId="106">MATCH('DVMP C2 22-42 Sun'!Calendrier3mois,'DVMP C2 22-42 Sun'!Mois,0)</definedName>
    <definedName name="OptionCalendrier3mois" localSheetId="103">MATCH('DVMP C2 22-42 Thu'!Calendrier3mois,'DVMP C2 22-42 Thu'!Mois,0)</definedName>
    <definedName name="OptionCalendrier3mois" localSheetId="101">MATCH('DVMP C2 22-42 Tue'!Calendrier3mois,'DVMP C2 22-42 Tue'!Mois,0)</definedName>
    <definedName name="OptionCalendrier3mois" localSheetId="69">MATCH('DVMP C2 22-42 Ven'!Calendrier3mois,'DVMP C2 22-42 Ven'!Mois,0)</definedName>
    <definedName name="OptionCalendrier3mois" localSheetId="102">MATCH('DVMP C2 22-42 Wed'!Calendrier3mois,'DVMP C2 22-42 Wed'!Mois,0)</definedName>
    <definedName name="OptionCalendrier3mois">MATCH(Calendrier3mois,Mois,0)</definedName>
    <definedName name="OptionCalendrier4mois" localSheetId="0">MATCH('Cover - Eng'!Calendrier4mois,[0]!Mois,0)</definedName>
    <definedName name="OptionCalendrier4mois" localSheetId="8">MATCH('DRD 1-2 Dim'!Calendrier4mois,'DRD 1-2 Dim'!Mois,0)</definedName>
    <definedName name="OptionCalendrier4mois" localSheetId="27">MATCH('DRD 1-2 Fri'!Calendrier4mois,'DRD 1-2 Fri'!Mois,0)</definedName>
    <definedName name="OptionCalendrier4mois" localSheetId="5">MATCH('DRD 1-2 Jeu'!Calendrier4mois,'DRD 1-2 Jeu'!Mois,0)</definedName>
    <definedName name="OptionCalendrier4mois" localSheetId="2">MATCH('DRD 1-2 Lun'!Calendrier4mois,'DRD 1-2 Lun'!Mois,0)</definedName>
    <definedName name="OptionCalendrier4mois" localSheetId="3">MATCH('DRD 1-2 Mar'!Calendrier4mois,'DRD 1-2 Mar'!Mois,0)</definedName>
    <definedName name="OptionCalendrier4mois" localSheetId="4">MATCH('DRD 1-2 Mer'!Calendrier4mois,'DRD 1-2 Mer'!Mois,0)</definedName>
    <definedName name="OptionCalendrier4mois" localSheetId="23">MATCH('DRD 1-2 Mon'!Calendrier4mois,'DRD 1-2 Mon'!Mois,0)</definedName>
    <definedName name="OptionCalendrier4mois" localSheetId="7">MATCH('DRD 1-2 Sam'!Calendrier4mois,'DRD 1-2 Sam'!Mois,0)</definedName>
    <definedName name="OptionCalendrier4mois" localSheetId="28">MATCH('DRD 1-2 Sat'!Calendrier4mois,'DRD 1-2 Sat'!Mois,0)</definedName>
    <definedName name="OptionCalendrier4mois" localSheetId="29">MATCH('DRD 1-2 Sun'!Calendrier4mois,'DRD 1-2 Sun'!Mois,0)</definedName>
    <definedName name="OptionCalendrier4mois" localSheetId="26">MATCH('DRD 1-2 Thu'!Calendrier4mois,'DRD 1-2 Thu'!Mois,0)</definedName>
    <definedName name="OptionCalendrier4mois" localSheetId="24">MATCH('DRD 1-2 Tue'!Calendrier4mois,'DRD 1-2 Tue'!Mois,0)</definedName>
    <definedName name="OptionCalendrier4mois" localSheetId="6">MATCH('DRD 1-2 Ven'!Calendrier4mois,'DRD 1-2 Ven'!Mois,0)</definedName>
    <definedName name="OptionCalendrier4mois" localSheetId="25">MATCH('DRD 1-2 Wed'!Calendrier4mois,'DRD 1-2 Wed'!Mois,0)</definedName>
    <definedName name="OptionCalendrier4mois" localSheetId="15">MATCH('DRD 3-6 Dim'!Calendrier4mois,'DRD 3-6 Dim'!Mois,0)</definedName>
    <definedName name="OptionCalendrier4mois" localSheetId="34">MATCH('DRD 3-6 Fri'!Calendrier4mois,'DRD 3-6 Fri'!Mois,0)</definedName>
    <definedName name="OptionCalendrier4mois" localSheetId="12">MATCH('DRD 3-6 Jeu'!Calendrier4mois,'DRD 3-6 Jeu'!Mois,0)</definedName>
    <definedName name="OptionCalendrier4mois" localSheetId="9">MATCH('DRD 3-6 Lun'!Calendrier4mois,'DRD 3-6 Lun'!Mois,0)</definedName>
    <definedName name="OptionCalendrier4mois" localSheetId="10">MATCH('DRD 3-6 Mar'!Calendrier4mois,'DRD 3-6 Mar'!Mois,0)</definedName>
    <definedName name="OptionCalendrier4mois" localSheetId="11">MATCH('DRD 3-6 Mer'!Calendrier4mois,'DRD 3-6 Mer'!Mois,0)</definedName>
    <definedName name="OptionCalendrier4mois" localSheetId="30">MATCH('DRD 3-6 Mon'!Calendrier4mois,'DRD 3-6 Mon'!Mois,0)</definedName>
    <definedName name="OptionCalendrier4mois" localSheetId="14">MATCH('DRD 3-6 Sam'!Calendrier4mois,'DRD 3-6 Sam'!Mois,0)</definedName>
    <definedName name="OptionCalendrier4mois" localSheetId="35">MATCH('DRD 3-6 Sat'!Calendrier4mois,'DRD 3-6 Sat'!Mois,0)</definedName>
    <definedName name="OptionCalendrier4mois" localSheetId="36">MATCH('DRD 3-6 Sun'!Calendrier4mois,'DRD 3-6 Sun'!Mois,0)</definedName>
    <definedName name="OptionCalendrier4mois" localSheetId="33">MATCH('DRD 3-6 Thu'!Calendrier4mois,'DRD 3-6 Thu'!Mois,0)</definedName>
    <definedName name="OptionCalendrier4mois" localSheetId="31">MATCH('DRD 3-6 Tue'!Calendrier4mois,'DRD 3-6 Tue'!Mois,0)</definedName>
    <definedName name="OptionCalendrier4mois" localSheetId="13">MATCH('DRD 3-6 Ven'!Calendrier4mois,'DRD 3-6 Ven'!Mois,0)</definedName>
    <definedName name="OptionCalendrier4mois" localSheetId="32">MATCH('DRD 3-6 Wed'!Calendrier4mois,'DRD 3-6 Wed'!Mois,0)</definedName>
    <definedName name="OptionCalendrier4mois" localSheetId="22">MATCH('DRD 7+ Dim'!Calendrier4mois,'DRD 7+ Dim'!Mois,0)</definedName>
    <definedName name="OptionCalendrier4mois" localSheetId="41">MATCH('DRD 7+ Fri'!Calendrier4mois,'DRD 7+ Fri'!Mois,0)</definedName>
    <definedName name="OptionCalendrier4mois" localSheetId="19">MATCH('DRD 7+ Jeu'!Calendrier4mois,'DRD 7+ Jeu'!Mois,0)</definedName>
    <definedName name="OptionCalendrier4mois" localSheetId="16">MATCH('DRD 7+ Lun'!Calendrier4mois,'DRD 7+ Lun'!Mois,0)</definedName>
    <definedName name="OptionCalendrier4mois" localSheetId="17">MATCH('DRD 7+ Mar'!Calendrier4mois,'DRD 7+ Mar'!Mois,0)</definedName>
    <definedName name="OptionCalendrier4mois" localSheetId="18">MATCH('DRD 7+ Mer'!Calendrier4mois,'DRD 7+ Mer'!Mois,0)</definedName>
    <definedName name="OptionCalendrier4mois" localSheetId="37">MATCH('DRD 7+ Mon'!Calendrier4mois,'DRD 7+ Mon'!Mois,0)</definedName>
    <definedName name="OptionCalendrier4mois" localSheetId="21">MATCH('DRD 7+ Sam'!Calendrier4mois,'DRD 7+ Sam'!Mois,0)</definedName>
    <definedName name="OptionCalendrier4mois" localSheetId="42">MATCH('DRD 7+ Sat'!Calendrier4mois,'DRD 7+ Sat'!Mois,0)</definedName>
    <definedName name="OptionCalendrier4mois" localSheetId="43">MATCH('DRD 7+ Sun'!Calendrier4mois,'DRD 7+ Sun'!Mois,0)</definedName>
    <definedName name="OptionCalendrier4mois" localSheetId="40">MATCH('DRD 7+ Thu'!Calendrier4mois,'DRD 7+ Thu'!Mois,0)</definedName>
    <definedName name="OptionCalendrier4mois" localSheetId="38">MATCH('DRD 7+ Tue'!Calendrier4mois,'DRD 7+ Tue'!Mois,0)</definedName>
    <definedName name="OptionCalendrier4mois" localSheetId="20">MATCH('DRD 7+ Ven'!Calendrier4mois,'DRD 7+ Ven'!Mois,0)</definedName>
    <definedName name="OptionCalendrier4mois" localSheetId="39">MATCH('DRD 7+ Wed'!Calendrier4mois,'DRD 7+ Wed'!Mois,0)</definedName>
    <definedName name="OptionCalendrier4mois" localSheetId="120">MATCH('DVD C1-2 Dim'!Calendrier4mois,'DVD C1-2 Dim'!Mois,0)</definedName>
    <definedName name="OptionCalendrier4mois" localSheetId="160">MATCH('DVD C1-2 Fri'!Calendrier4mois,'DVD C1-2 Fri'!Mois,0)</definedName>
    <definedName name="OptionCalendrier4mois" localSheetId="117">MATCH('DVD C1-2 Jeu'!Calendrier4mois,'DVD C1-2 Jeu'!Mois,0)</definedName>
    <definedName name="OptionCalendrier4mois" localSheetId="114">MATCH('DVD C1-2 Lun'!Calendrier4mois,'DVD C1-2 Lun'!Mois,0)</definedName>
    <definedName name="OptionCalendrier4mois" localSheetId="115">MATCH('DVD C1-2 Mar'!Calendrier4mois,'DVD C1-2 Mar'!Mois,0)</definedName>
    <definedName name="OptionCalendrier4mois" localSheetId="116">MATCH('DVD C1-2 Mer'!Calendrier4mois,'DVD C1-2 Mer'!Mois,0)</definedName>
    <definedName name="OptionCalendrier4mois" localSheetId="156">MATCH('DVD C1-2 Mon'!Calendrier4mois,'DVD C1-2 Mon'!Mois,0)</definedName>
    <definedName name="OptionCalendrier4mois" localSheetId="119">MATCH('DVD C1-2 Sam'!Calendrier4mois,'DVD C1-2 Sam'!Mois,0)</definedName>
    <definedName name="OptionCalendrier4mois" localSheetId="161">MATCH('DVD C1-2 Sat'!Calendrier4mois,'DVD C1-2 Sat'!Mois,0)</definedName>
    <definedName name="OptionCalendrier4mois" localSheetId="162">MATCH('DVD C1-2 Sun'!Calendrier4mois,'DVD C1-2 Sun'!Mois,0)</definedName>
    <definedName name="OptionCalendrier4mois" localSheetId="159">MATCH('DVD C1-2 Thu'!Calendrier4mois,'DVD C1-2 Thu'!Mois,0)</definedName>
    <definedName name="OptionCalendrier4mois" localSheetId="157">MATCH('DVD C1-2 Tue'!Calendrier4mois,'DVD C1-2 Tue'!Mois,0)</definedName>
    <definedName name="OptionCalendrier4mois" localSheetId="118">MATCH('DVD C1-2 Ven'!Calendrier4mois,'DVD C1-2 Ven'!Mois,0)</definedName>
    <definedName name="OptionCalendrier4mois" localSheetId="158">MATCH('DVD C1-2 Wed'!Calendrier4mois,'DVD C1-2 Wed'!Mois,0)</definedName>
    <definedName name="OptionCalendrier4mois" localSheetId="141">MATCH('DVD C1-3 Dim'!Calendrier4mois,'DVD C1-3 Dim'!Mois,0)</definedName>
    <definedName name="OptionCalendrier4mois" localSheetId="181">MATCH('DVD C1-3 Fri'!Calendrier4mois,'DVD C1-3 Fri'!Mois,0)</definedName>
    <definedName name="OptionCalendrier4mois" localSheetId="138">MATCH('DVD C1-3 Jeu'!Calendrier4mois,'DVD C1-3 Jeu'!Mois,0)</definedName>
    <definedName name="OptionCalendrier4mois" localSheetId="135">MATCH('DVD C1-3 Lun'!Calendrier4mois,'DVD C1-3 Lun'!Mois,0)</definedName>
    <definedName name="OptionCalendrier4mois" localSheetId="136">MATCH('DVD C1-3 Mar'!Calendrier4mois,'DVD C1-3 Mar'!Mois,0)</definedName>
    <definedName name="OptionCalendrier4mois" localSheetId="137">MATCH('DVD C1-3 Mer'!Calendrier4mois,'DVD C1-3 Mer'!Mois,0)</definedName>
    <definedName name="OptionCalendrier4mois" localSheetId="177">MATCH('DVD C1-3 Mon'!Calendrier4mois,'DVD C1-3 Mon'!Mois,0)</definedName>
    <definedName name="OptionCalendrier4mois" localSheetId="140">MATCH('DVD C1-3 Sam'!Calendrier4mois,'DVD C1-3 Sam'!Mois,0)</definedName>
    <definedName name="OptionCalendrier4mois" localSheetId="182">MATCH('DVD C1-3 Sat'!Calendrier4mois,'DVD C1-3 Sat'!Mois,0)</definedName>
    <definedName name="OptionCalendrier4mois" localSheetId="183">MATCH('DVD C1-3 Sun'!Calendrier4mois,'DVD C1-3 Sun'!Mois,0)</definedName>
    <definedName name="OptionCalendrier4mois" localSheetId="180">MATCH('DVD C1-3 Thu'!Calendrier4mois,'DVD C1-3 Thu'!Mois,0)</definedName>
    <definedName name="OptionCalendrier4mois" localSheetId="178">MATCH('DVD C1-3 Tue'!Calendrier4mois,'DVD C1-3 Tue'!Mois,0)</definedName>
    <definedName name="OptionCalendrier4mois" localSheetId="139">MATCH('DVD C1-3 Ven'!Calendrier4mois,'DVD C1-3 Ven'!Mois,0)</definedName>
    <definedName name="OptionCalendrier4mois" localSheetId="179">MATCH('DVD C1-3 Wed'!Calendrier4mois,'DVD C1-3 Wed'!Mois,0)</definedName>
    <definedName name="OptionCalendrier4mois" localSheetId="127">MATCH('DVD C3-6 Dim'!Calendrier4mois,'DVD C3-6 Dim'!Mois,0)</definedName>
    <definedName name="OptionCalendrier4mois" localSheetId="167">MATCH('DVD C3-6 Fri'!Calendrier4mois,'DVD C3-6 Fri'!Mois,0)</definedName>
    <definedName name="OptionCalendrier4mois" localSheetId="124">MATCH('DVD C3-6 Jeu'!Calendrier4mois,'DVD C3-6 Jeu'!Mois,0)</definedName>
    <definedName name="OptionCalendrier4mois" localSheetId="121">MATCH('DVD C3-6 Lun'!Calendrier4mois,'DVD C3-6 Lun'!Mois,0)</definedName>
    <definedName name="OptionCalendrier4mois" localSheetId="122">MATCH('DVD C3-6 Mar'!Calendrier4mois,'DVD C3-6 Mar'!Mois,0)</definedName>
    <definedName name="OptionCalendrier4mois" localSheetId="123">MATCH('DVD C3-6 Mer'!Calendrier4mois,'DVD C3-6 Mer'!Mois,0)</definedName>
    <definedName name="OptionCalendrier4mois" localSheetId="163">MATCH('DVD C3-6 Mon'!Calendrier4mois,'DVD C3-6 Mon'!Mois,0)</definedName>
    <definedName name="OptionCalendrier4mois" localSheetId="126">MATCH('DVD C3-6 Sam'!Calendrier4mois,'DVD C3-6 Sam'!Mois,0)</definedName>
    <definedName name="OptionCalendrier4mois" localSheetId="168">MATCH('DVD C3-6 Sat'!Calendrier4mois,'DVD C3-6 Sat'!Mois,0)</definedName>
    <definedName name="OptionCalendrier4mois" localSheetId="169">MATCH('DVD C3-6 Sun'!Calendrier4mois,'DVD C3-6 Sun'!Mois,0)</definedName>
    <definedName name="OptionCalendrier4mois" localSheetId="166">MATCH('DVD C3-6 Thu'!Calendrier4mois,'DVD C3-6 Thu'!Mois,0)</definedName>
    <definedName name="OptionCalendrier4mois" localSheetId="164">MATCH('DVD C3-6 Tue'!Calendrier4mois,'DVD C3-6 Tue'!Mois,0)</definedName>
    <definedName name="OptionCalendrier4mois" localSheetId="125">MATCH('DVD C3-6 Ven'!Calendrier4mois,'DVD C3-6 Ven'!Mois,0)</definedName>
    <definedName name="OptionCalendrier4mois" localSheetId="165">MATCH('DVD C3-6 Wed'!Calendrier4mois,'DVD C3-6 Wed'!Mois,0)</definedName>
    <definedName name="OptionCalendrier4mois" localSheetId="148">MATCH('DVD C4-8 Dim'!Calendrier4mois,'DVD C4-8 Dim'!Mois,0)</definedName>
    <definedName name="OptionCalendrier4mois" localSheetId="188">MATCH('DVD C4-8 Fri'!Calendrier4mois,'DVD C4-8 Fri'!Mois,0)</definedName>
    <definedName name="OptionCalendrier4mois" localSheetId="145">MATCH('DVD C4-8 Jeu'!Calendrier4mois,'DVD C4-8 Jeu'!Mois,0)</definedName>
    <definedName name="OptionCalendrier4mois" localSheetId="142">MATCH('DVD C4-8 Lun'!Calendrier4mois,'DVD C4-8 Lun'!Mois,0)</definedName>
    <definedName name="OptionCalendrier4mois" localSheetId="143">MATCH('DVD C4-8 Mar'!Calendrier4mois,'DVD C4-8 Mar'!Mois,0)</definedName>
    <definedName name="OptionCalendrier4mois" localSheetId="144">MATCH('DVD C4-8 Mer'!Calendrier4mois,'DVD C4-8 Mer'!Mois,0)</definedName>
    <definedName name="OptionCalendrier4mois" localSheetId="184">MATCH('DVD C4-8 Mon'!Calendrier4mois,'DVD C4-8 Mon'!Mois,0)</definedName>
    <definedName name="OptionCalendrier4mois" localSheetId="147">MATCH('DVD C4-8 Sam'!Calendrier4mois,'DVD C4-8 Sam'!Mois,0)</definedName>
    <definedName name="OptionCalendrier4mois" localSheetId="189">MATCH('DVD C4-8 Sat'!Calendrier4mois,'DVD C4-8 Sat'!Mois,0)</definedName>
    <definedName name="OptionCalendrier4mois" localSheetId="190">MATCH('DVD C4-8 Sun'!Calendrier4mois,'DVD C4-8 Sun'!Mois,0)</definedName>
    <definedName name="OptionCalendrier4mois" localSheetId="187">MATCH('DVD C4-8 Thu'!Calendrier4mois,'DVD C4-8 Thu'!Mois,0)</definedName>
    <definedName name="OptionCalendrier4mois" localSheetId="185">MATCH('DVD C4-8 Tue'!Calendrier4mois,'DVD C4-8 Tue'!Mois,0)</definedName>
    <definedName name="OptionCalendrier4mois" localSheetId="146">MATCH('DVD C4-8 Ven'!Calendrier4mois,'DVD C4-8 Ven'!Mois,0)</definedName>
    <definedName name="OptionCalendrier4mois" localSheetId="186">MATCH('DVD C4-8 Wed'!Calendrier4mois,'DVD C4-8 Wed'!Mois,0)</definedName>
    <definedName name="OptionCalendrier4mois" localSheetId="134">MATCH('DVD C7+ Dim'!Calendrier4mois,'DVD C7+ Dim'!Mois,0)</definedName>
    <definedName name="OptionCalendrier4mois" localSheetId="174">MATCH('DVD C7+ Fri'!Calendrier4mois,'DVD C7+ Fri'!Mois,0)</definedName>
    <definedName name="OptionCalendrier4mois" localSheetId="131">MATCH('DVD C7+ Jeu'!Calendrier4mois,'DVD C7+ Jeu'!Mois,0)</definedName>
    <definedName name="OptionCalendrier4mois" localSheetId="128">MATCH('DVD C7+ Lun'!Calendrier4mois,'DVD C7+ Lun'!Mois,0)</definedName>
    <definedName name="OptionCalendrier4mois" localSheetId="129">MATCH('DVD C7+ Mar'!Calendrier4mois,'DVD C7+ Mar'!Mois,0)</definedName>
    <definedName name="OptionCalendrier4mois" localSheetId="130">MATCH('DVD C7+ Mer'!Calendrier4mois,'DVD C7+ Mer'!Mois,0)</definedName>
    <definedName name="OptionCalendrier4mois" localSheetId="170">MATCH('DVD C7+ Mon'!Calendrier4mois,'DVD C7+ Mon'!Mois,0)</definedName>
    <definedName name="OptionCalendrier4mois" localSheetId="133">MATCH('DVD C7+ Sam'!Calendrier4mois,'DVD C7+ Sam'!Mois,0)</definedName>
    <definedName name="OptionCalendrier4mois" localSheetId="175">MATCH('DVD C7+ Sat'!Calendrier4mois,'DVD C7+ Sat'!Mois,0)</definedName>
    <definedName name="OptionCalendrier4mois" localSheetId="176">MATCH('DVD C7+ Sun'!Calendrier4mois,'DVD C7+ Sun'!Mois,0)</definedName>
    <definedName name="OptionCalendrier4mois" localSheetId="173">MATCH('DVD C7+ Thu'!Calendrier4mois,'DVD C7+ Thu'!Mois,0)</definedName>
    <definedName name="OptionCalendrier4mois" localSheetId="171">MATCH('DVD C7+ Tue'!Calendrier4mois,'DVD C7+ Tue'!Mois,0)</definedName>
    <definedName name="OptionCalendrier4mois" localSheetId="132">MATCH('DVD C7+ Ven'!Calendrier4mois,'DVD C7+ Ven'!Mois,0)</definedName>
    <definedName name="OptionCalendrier4mois" localSheetId="172">MATCH('DVD C7+ Wed'!Calendrier4mois,'DVD C7+ Wed'!Mois,0)</definedName>
    <definedName name="OptionCalendrier4mois" localSheetId="155">MATCH('DVD C9+ Dim'!Calendrier4mois,'DVD C9+ Dim'!Mois,0)</definedName>
    <definedName name="OptionCalendrier4mois" localSheetId="195">MATCH('DVD C9+ Fri'!Calendrier4mois,'DVD C9+ Fri'!Mois,0)</definedName>
    <definedName name="OptionCalendrier4mois" localSheetId="152">MATCH('DVD C9+ Jeu'!Calendrier4mois,'DVD C9+ Jeu'!Mois,0)</definedName>
    <definedName name="OptionCalendrier4mois" localSheetId="149">MATCH('DVD C9+ Lun'!Calendrier4mois,'DVD C9+ Lun'!Mois,0)</definedName>
    <definedName name="OptionCalendrier4mois" localSheetId="150">MATCH('DVD C9+ Mar'!Calendrier4mois,'DVD C9+ Mar'!Mois,0)</definedName>
    <definedName name="OptionCalendrier4mois" localSheetId="151">MATCH('DVD C9+ Mer'!Calendrier4mois,'DVD C9+ Mer'!Mois,0)</definedName>
    <definedName name="OptionCalendrier4mois" localSheetId="191">MATCH('DVD C9+ Mon'!Calendrier4mois,'DVD C9+ Mon'!Mois,0)</definedName>
    <definedName name="OptionCalendrier4mois" localSheetId="154">MATCH('DVD C9+ Sam'!Calendrier4mois,'DVD C9+ Sam'!Mois,0)</definedName>
    <definedName name="OptionCalendrier4mois" localSheetId="196">MATCH('DVD C9+ Sat'!Calendrier4mois,'DVD C9+ Sat'!Mois,0)</definedName>
    <definedName name="OptionCalendrier4mois" localSheetId="197">MATCH('DVD C9+ Sun'!Calendrier4mois,'DVD C9+ Sun'!Mois,0)</definedName>
    <definedName name="OptionCalendrier4mois" localSheetId="194">MATCH('DVD C9+ Thu'!Calendrier4mois,'DVD C9+ Thu'!Mois,0)</definedName>
    <definedName name="OptionCalendrier4mois" localSheetId="192">MATCH('DVD C9+ Tue'!Calendrier4mois,'DVD C9+ Tue'!Mois,0)</definedName>
    <definedName name="OptionCalendrier4mois" localSheetId="153">MATCH('DVD C9+ Ven'!Calendrier4mois,'DVD C9+ Ven'!Mois,0)</definedName>
    <definedName name="OptionCalendrier4mois" localSheetId="193">MATCH('DVD C9+ Wed'!Calendrier4mois,'DVD C9+ Wed'!Mois,0)</definedName>
    <definedName name="OptionCalendrier4mois" localSheetId="50">MATCH('DVMP C1 1-21 Dim'!Calendrier4mois,'DVMP C1 1-21 Dim'!Mois,0)</definedName>
    <definedName name="OptionCalendrier4mois" localSheetId="83">MATCH('DVMP C1 1-21 Fri'!Calendrier4mois,'DVMP C1 1-21 Fri'!Mois,0)</definedName>
    <definedName name="OptionCalendrier4mois" localSheetId="47">MATCH('DVMP C1 1-21 Jeu'!Calendrier4mois,'DVMP C1 1-21 Jeu'!Mois,0)</definedName>
    <definedName name="OptionCalendrier4mois" localSheetId="44">MATCH('DVMP C1 1-21 Lun'!Calendrier4mois,'DVMP C1 1-21 Lun'!Mois,0)</definedName>
    <definedName name="OptionCalendrier4mois" localSheetId="45">MATCH('DVMP C1 1-21 Mar'!Calendrier4mois,'DVMP C1 1-21 Mar'!Mois,0)</definedName>
    <definedName name="OptionCalendrier4mois" localSheetId="46">MATCH('DVMP C1 1-21 Mer'!Calendrier4mois,'DVMP C1 1-21 Mer'!Mois,0)</definedName>
    <definedName name="OptionCalendrier4mois" localSheetId="79">MATCH('DVMP C1 1-21 Mon'!Calendrier4mois,'DVMP C1 1-21 Mon'!Mois,0)</definedName>
    <definedName name="OptionCalendrier4mois" localSheetId="49">MATCH('DVMP C1 1-21 Sam'!Calendrier4mois,'DVMP C1 1-21 Sam'!Mois,0)</definedName>
    <definedName name="OptionCalendrier4mois" localSheetId="84">MATCH('DVMP C1 1-21 Sat'!Calendrier4mois,'DVMP C1 1-21 Sat'!Mois,0)</definedName>
    <definedName name="OptionCalendrier4mois" localSheetId="85">MATCH('DVMP C1 1-21 Sun'!Calendrier4mois,'DVMP C1 1-21 Sun'!Mois,0)</definedName>
    <definedName name="OptionCalendrier4mois" localSheetId="82">MATCH('DVMP C1 1-21 Thu'!Calendrier4mois,'DVMP C1 1-21 Thu'!Mois,0)</definedName>
    <definedName name="OptionCalendrier4mois" localSheetId="80">MATCH('DVMP C1 1-21 Tue'!Calendrier4mois,'DVMP C1 1-21 Tue'!Mois,0)</definedName>
    <definedName name="OptionCalendrier4mois" localSheetId="48">MATCH('DVMP C1 1-21 Ven'!Calendrier4mois,'DVMP C1 1-21 Ven'!Mois,0)</definedName>
    <definedName name="OptionCalendrier4mois" localSheetId="81">MATCH('DVMP C1 1-21 Wed'!Calendrier4mois,'DVMP C1 1-21 Wed'!Mois,0)</definedName>
    <definedName name="OptionCalendrier4mois" localSheetId="57">MATCH('DVMP C1 22-42 Dim'!Calendrier4mois,'DVMP C1 22-42 Dim'!Mois,0)</definedName>
    <definedName name="OptionCalendrier4mois" localSheetId="97">MATCH('DVMP C1 22-42 Fri'!Calendrier4mois,'DVMP C1 22-42 Fri'!Mois,0)</definedName>
    <definedName name="OptionCalendrier4mois" localSheetId="54">MATCH('DVMP C1 22-42 Jeu'!Calendrier4mois,'DVMP C1 22-42 Jeu'!Mois,0)</definedName>
    <definedName name="OptionCalendrier4mois" localSheetId="51">MATCH('DVMP C1 22-42 Lun'!Calendrier4mois,'DVMP C1 22-42 Lun'!Mois,0)</definedName>
    <definedName name="OptionCalendrier4mois" localSheetId="52">MATCH('DVMP C1 22-42 Mar'!Calendrier4mois,'DVMP C1 22-42 Mar'!Mois,0)</definedName>
    <definedName name="OptionCalendrier4mois" localSheetId="53">MATCH('DVMP C1 22-42 Mer'!Calendrier4mois,'DVMP C1 22-42 Mer'!Mois,0)</definedName>
    <definedName name="OptionCalendrier4mois" localSheetId="93">MATCH('DVMP C1 22-42 Mon'!Calendrier4mois,'DVMP C1 22-42 Mon'!Mois,0)</definedName>
    <definedName name="OptionCalendrier4mois" localSheetId="56">MATCH('DVMP C1 22-42 Sam'!Calendrier4mois,'DVMP C1 22-42 Sam'!Mois,0)</definedName>
    <definedName name="OptionCalendrier4mois" localSheetId="98">MATCH('DVMP C1 22-42 Sat'!Calendrier4mois,'DVMP C1 22-42 Sat'!Mois,0)</definedName>
    <definedName name="OptionCalendrier4mois" localSheetId="99">MATCH('DVMP C1 22-42 Sun'!Calendrier4mois,'DVMP C1 22-42 Sun'!Mois,0)</definedName>
    <definedName name="OptionCalendrier4mois" localSheetId="96">MATCH('DVMP C1 22-42 Thu'!Calendrier4mois,'DVMP C1 22-42 Thu'!Mois,0)</definedName>
    <definedName name="OptionCalendrier4mois" localSheetId="94">MATCH('DVMP C1 22-42 Tue'!Calendrier4mois,'DVMP C1 22-42 Tue'!Mois,0)</definedName>
    <definedName name="OptionCalendrier4mois" localSheetId="55">MATCH('DVMP C1 22-42 Ven'!Calendrier4mois,'DVMP C1 22-42 Ven'!Mois,0)</definedName>
    <definedName name="OptionCalendrier4mois" localSheetId="95">MATCH('DVMP C1 22-42 Wed'!Calendrier4mois,'DVMP C1 22-42 Wed'!Mois,0)</definedName>
    <definedName name="OptionCalendrier4mois" localSheetId="78">MATCH('DVMP C10+ Dim'!Calendrier4mois,'DVMP C10+ Dim'!Mois,0)</definedName>
    <definedName name="OptionCalendrier4mois" localSheetId="111">MATCH('DVMP C10+ Fri'!Calendrier4mois,'DVMP C10+ Fri'!Mois,0)</definedName>
    <definedName name="OptionCalendrier4mois" localSheetId="75">MATCH('DVMP C10+ Jeu'!Calendrier4mois,'DVMP C10+ Jeu'!Mois,0)</definedName>
    <definedName name="OptionCalendrier4mois" localSheetId="72">MATCH('DVMP C10+ Lun'!Calendrier4mois,'DVMP C10+ Lun'!Mois,0)</definedName>
    <definedName name="OptionCalendrier4mois" localSheetId="73">MATCH('DVMP C10+ Mar'!Calendrier4mois,'DVMP C10+ Mar'!Mois,0)</definedName>
    <definedName name="OptionCalendrier4mois" localSheetId="74">MATCH('DVMP C10+ Mer'!Calendrier4mois,'DVMP C10+ Mer'!Mois,0)</definedName>
    <definedName name="OptionCalendrier4mois" localSheetId="107">MATCH('DVMP C10+ Mon'!Calendrier4mois,'DVMP C10+ Mon'!Mois,0)</definedName>
    <definedName name="OptionCalendrier4mois" localSheetId="77">MATCH('DVMP C10+ Sam'!Calendrier4mois,'DVMP C10+ Sam'!Mois,0)</definedName>
    <definedName name="OptionCalendrier4mois" localSheetId="112">MATCH('DVMP C10+ Sat'!Calendrier4mois,'DVMP C10+ Sat'!Mois,0)</definedName>
    <definedName name="OptionCalendrier4mois" localSheetId="113">MATCH('DVMP C10+ Sun'!Calendrier4mois,'DVMP C10+ Sun'!Mois,0)</definedName>
    <definedName name="OptionCalendrier4mois" localSheetId="110">MATCH('DVMP C10+ Thu'!Calendrier4mois,'DVMP C10+ Thu'!Mois,0)</definedName>
    <definedName name="OptionCalendrier4mois" localSheetId="108">MATCH('DVMP C10+ Tue'!Calendrier4mois,'DVMP C10+ Tue'!Mois,0)</definedName>
    <definedName name="OptionCalendrier4mois" localSheetId="76">MATCH('DVMP C10+ Ven'!Calendrier4mois,'DVMP C10+ Ven'!Mois,0)</definedName>
    <definedName name="OptionCalendrier4mois" localSheetId="109">MATCH('DVMP C10+ Wed'!Calendrier4mois,'DVMP C10+ Wed'!Mois,0)</definedName>
    <definedName name="OptionCalendrier4mois" localSheetId="64">MATCH('DVMP C2 1-21 Dim'!Calendrier4mois,'DVMP C2 1-21 Dim'!Mois,0)</definedName>
    <definedName name="OptionCalendrier4mois" localSheetId="90">MATCH('DVMP C2 1-21 Fri'!Calendrier4mois,'DVMP C2 1-21 Fri'!Mois,0)</definedName>
    <definedName name="OptionCalendrier4mois" localSheetId="61">MATCH('DVMP C2 1-21 Jeu'!Calendrier4mois,'DVMP C2 1-21 Jeu'!Mois,0)</definedName>
    <definedName name="OptionCalendrier4mois" localSheetId="58">MATCH('DVMP C2 1-21 Lun'!Calendrier4mois,'DVMP C2 1-21 Lun'!Mois,0)</definedName>
    <definedName name="OptionCalendrier4mois" localSheetId="59">MATCH('DVMP C2 1-21 Mar'!Calendrier4mois,'DVMP C2 1-21 Mar'!Mois,0)</definedName>
    <definedName name="OptionCalendrier4mois" localSheetId="60">MATCH('DVMP C2 1-21 Mer'!Calendrier4mois,'DVMP C2 1-21 Mer'!Mois,0)</definedName>
    <definedName name="OptionCalendrier4mois" localSheetId="86">MATCH('DVMP C2 1-21 Mon'!Calendrier4mois,'DVMP C2 1-21 Mon'!Mois,0)</definedName>
    <definedName name="OptionCalendrier4mois" localSheetId="63">MATCH('DVMP C2 1-21 Sam'!Calendrier4mois,'DVMP C2 1-21 Sam'!Mois,0)</definedName>
    <definedName name="OptionCalendrier4mois" localSheetId="91">MATCH('DVMP C2 1-21 Sat'!Calendrier4mois,'DVMP C2 1-21 Sat'!Mois,0)</definedName>
    <definedName name="OptionCalendrier4mois" localSheetId="92">MATCH('DVMP C2 1-21 Sun'!Calendrier4mois,'DVMP C2 1-21 Sun'!Mois,0)</definedName>
    <definedName name="OptionCalendrier4mois" localSheetId="89">MATCH('DVMP C2 1-21 Thu'!Calendrier4mois,'DVMP C2 1-21 Thu'!Mois,0)</definedName>
    <definedName name="OptionCalendrier4mois" localSheetId="87">MATCH('DVMP C2 1-21 Tue'!Calendrier4mois,'DVMP C2 1-21 Tue'!Mois,0)</definedName>
    <definedName name="OptionCalendrier4mois" localSheetId="62">MATCH('DVMP C2 1-21 Ven'!Calendrier4mois,'DVMP C2 1-21 Ven'!Mois,0)</definedName>
    <definedName name="OptionCalendrier4mois" localSheetId="88">MATCH('DVMP C2 1-21 Wed'!Calendrier4mois,'DVMP C2 1-21 Wed'!Mois,0)</definedName>
    <definedName name="OptionCalendrier4mois" localSheetId="71">MATCH('DVMP C2 22-42 Dim'!Calendrier4mois,'DVMP C2 22-42 Dim'!Mois,0)</definedName>
    <definedName name="OptionCalendrier4mois" localSheetId="104">MATCH('DVMP C2 22-42 Fri'!Calendrier4mois,'DVMP C2 22-42 Fri'!Mois,0)</definedName>
    <definedName name="OptionCalendrier4mois" localSheetId="68">MATCH('DVMP C2 22-42 Jeu'!Calendrier4mois,'DVMP C2 22-42 Jeu'!Mois,0)</definedName>
    <definedName name="OptionCalendrier4mois" localSheetId="65">MATCH('DVMP C2 22-42 Lun'!Calendrier4mois,'DVMP C2 22-42 Lun'!Mois,0)</definedName>
    <definedName name="OptionCalendrier4mois" localSheetId="66">MATCH('DVMP C2 22-42 Mar'!Calendrier4mois,'DVMP C2 22-42 Mar'!Mois,0)</definedName>
    <definedName name="OptionCalendrier4mois" localSheetId="67">MATCH('DVMP C2 22-42 Mer'!Calendrier4mois,'DVMP C2 22-42 Mer'!Mois,0)</definedName>
    <definedName name="OptionCalendrier4mois" localSheetId="100">MATCH('DVMP C2 22-42 Mon'!Calendrier4mois,'DVMP C2 22-42 Mon'!Mois,0)</definedName>
    <definedName name="OptionCalendrier4mois" localSheetId="70">MATCH('DVMP C2 22-42 Sam'!Calendrier4mois,'DVMP C2 22-42 Sam'!Mois,0)</definedName>
    <definedName name="OptionCalendrier4mois" localSheetId="105">MATCH('DVMP C2 22-42 Sat'!Calendrier4mois,'DVMP C2 22-42 Sat'!Mois,0)</definedName>
    <definedName name="OptionCalendrier4mois" localSheetId="106">MATCH('DVMP C2 22-42 Sun'!Calendrier4mois,'DVMP C2 22-42 Sun'!Mois,0)</definedName>
    <definedName name="OptionCalendrier4mois" localSheetId="103">MATCH('DVMP C2 22-42 Thu'!Calendrier4mois,'DVMP C2 22-42 Thu'!Mois,0)</definedName>
    <definedName name="OptionCalendrier4mois" localSheetId="101">MATCH('DVMP C2 22-42 Tue'!Calendrier4mois,'DVMP C2 22-42 Tue'!Mois,0)</definedName>
    <definedName name="OptionCalendrier4mois" localSheetId="69">MATCH('DVMP C2 22-42 Ven'!Calendrier4mois,'DVMP C2 22-42 Ven'!Mois,0)</definedName>
    <definedName name="OptionCalendrier4mois" localSheetId="102">MATCH('DVMP C2 22-42 Wed'!Calendrier4mois,'DVMP C2 22-42 Wed'!Mois,0)</definedName>
    <definedName name="OptionCalendrier4mois">MATCH(Calendrier4mois,Mois,0)</definedName>
    <definedName name="OptionCalendrier5mois" localSheetId="0">MATCH('Cover - Eng'!Calendrier5mois,[0]!Mois,0)</definedName>
    <definedName name="OptionCalendrier5mois" localSheetId="8">MATCH('DRD 1-2 Dim'!Calendrier5mois,'DRD 1-2 Dim'!Mois,0)</definedName>
    <definedName name="OptionCalendrier5mois" localSheetId="27">MATCH('DRD 1-2 Fri'!Calendrier5mois,'DRD 1-2 Fri'!Mois,0)</definedName>
    <definedName name="OptionCalendrier5mois" localSheetId="5">MATCH('DRD 1-2 Jeu'!Calendrier5mois,'DRD 1-2 Jeu'!Mois,0)</definedName>
    <definedName name="OptionCalendrier5mois" localSheetId="2">MATCH('DRD 1-2 Lun'!Calendrier5mois,'DRD 1-2 Lun'!Mois,0)</definedName>
    <definedName name="OptionCalendrier5mois" localSheetId="3">MATCH('DRD 1-2 Mar'!Calendrier5mois,'DRD 1-2 Mar'!Mois,0)</definedName>
    <definedName name="OptionCalendrier5mois" localSheetId="4">MATCH('DRD 1-2 Mer'!Calendrier5mois,'DRD 1-2 Mer'!Mois,0)</definedName>
    <definedName name="OptionCalendrier5mois" localSheetId="23">MATCH('DRD 1-2 Mon'!Calendrier5mois,'DRD 1-2 Mon'!Mois,0)</definedName>
    <definedName name="OptionCalendrier5mois" localSheetId="7">MATCH('DRD 1-2 Sam'!Calendrier5mois,'DRD 1-2 Sam'!Mois,0)</definedName>
    <definedName name="OptionCalendrier5mois" localSheetId="28">MATCH('DRD 1-2 Sat'!Calendrier5mois,'DRD 1-2 Sat'!Mois,0)</definedName>
    <definedName name="OptionCalendrier5mois" localSheetId="29">MATCH('DRD 1-2 Sun'!Calendrier5mois,'DRD 1-2 Sun'!Mois,0)</definedName>
    <definedName name="OptionCalendrier5mois" localSheetId="26">MATCH('DRD 1-2 Thu'!Calendrier5mois,'DRD 1-2 Thu'!Mois,0)</definedName>
    <definedName name="OptionCalendrier5mois" localSheetId="24">MATCH('DRD 1-2 Tue'!Calendrier5mois,'DRD 1-2 Tue'!Mois,0)</definedName>
    <definedName name="OptionCalendrier5mois" localSheetId="6">MATCH('DRD 1-2 Ven'!Calendrier5mois,'DRD 1-2 Ven'!Mois,0)</definedName>
    <definedName name="OptionCalendrier5mois" localSheetId="25">MATCH('DRD 1-2 Wed'!Calendrier5mois,'DRD 1-2 Wed'!Mois,0)</definedName>
    <definedName name="OptionCalendrier5mois" localSheetId="15">MATCH('DRD 3-6 Dim'!Calendrier5mois,'DRD 3-6 Dim'!Mois,0)</definedName>
    <definedName name="OptionCalendrier5mois" localSheetId="34">MATCH('DRD 3-6 Fri'!Calendrier5mois,'DRD 3-6 Fri'!Mois,0)</definedName>
    <definedName name="OptionCalendrier5mois" localSheetId="12">MATCH('DRD 3-6 Jeu'!Calendrier5mois,'DRD 3-6 Jeu'!Mois,0)</definedName>
    <definedName name="OptionCalendrier5mois" localSheetId="9">MATCH('DRD 3-6 Lun'!Calendrier5mois,'DRD 3-6 Lun'!Mois,0)</definedName>
    <definedName name="OptionCalendrier5mois" localSheetId="10">MATCH('DRD 3-6 Mar'!Calendrier5mois,'DRD 3-6 Mar'!Mois,0)</definedName>
    <definedName name="OptionCalendrier5mois" localSheetId="11">MATCH('DRD 3-6 Mer'!Calendrier5mois,'DRD 3-6 Mer'!Mois,0)</definedName>
    <definedName name="OptionCalendrier5mois" localSheetId="30">MATCH('DRD 3-6 Mon'!Calendrier5mois,'DRD 3-6 Mon'!Mois,0)</definedName>
    <definedName name="OptionCalendrier5mois" localSheetId="14">MATCH('DRD 3-6 Sam'!Calendrier5mois,'DRD 3-6 Sam'!Mois,0)</definedName>
    <definedName name="OptionCalendrier5mois" localSheetId="35">MATCH('DRD 3-6 Sat'!Calendrier5mois,'DRD 3-6 Sat'!Mois,0)</definedName>
    <definedName name="OptionCalendrier5mois" localSheetId="36">MATCH('DRD 3-6 Sun'!Calendrier5mois,'DRD 3-6 Sun'!Mois,0)</definedName>
    <definedName name="OptionCalendrier5mois" localSheetId="33">MATCH('DRD 3-6 Thu'!Calendrier5mois,'DRD 3-6 Thu'!Mois,0)</definedName>
    <definedName name="OptionCalendrier5mois" localSheetId="31">MATCH('DRD 3-6 Tue'!Calendrier5mois,'DRD 3-6 Tue'!Mois,0)</definedName>
    <definedName name="OptionCalendrier5mois" localSheetId="13">MATCH('DRD 3-6 Ven'!Calendrier5mois,'DRD 3-6 Ven'!Mois,0)</definedName>
    <definedName name="OptionCalendrier5mois" localSheetId="32">MATCH('DRD 3-6 Wed'!Calendrier5mois,'DRD 3-6 Wed'!Mois,0)</definedName>
    <definedName name="OptionCalendrier5mois" localSheetId="22">MATCH('DRD 7+ Dim'!Calendrier5mois,'DRD 7+ Dim'!Mois,0)</definedName>
    <definedName name="OptionCalendrier5mois" localSheetId="41">MATCH('DRD 7+ Fri'!Calendrier5mois,'DRD 7+ Fri'!Mois,0)</definedName>
    <definedName name="OptionCalendrier5mois" localSheetId="19">MATCH('DRD 7+ Jeu'!Calendrier5mois,'DRD 7+ Jeu'!Mois,0)</definedName>
    <definedName name="OptionCalendrier5mois" localSheetId="16">MATCH('DRD 7+ Lun'!Calendrier5mois,'DRD 7+ Lun'!Mois,0)</definedName>
    <definedName name="OptionCalendrier5mois" localSheetId="17">MATCH('DRD 7+ Mar'!Calendrier5mois,'DRD 7+ Mar'!Mois,0)</definedName>
    <definedName name="OptionCalendrier5mois" localSheetId="18">MATCH('DRD 7+ Mer'!Calendrier5mois,'DRD 7+ Mer'!Mois,0)</definedName>
    <definedName name="OptionCalendrier5mois" localSheetId="37">MATCH('DRD 7+ Mon'!Calendrier5mois,'DRD 7+ Mon'!Mois,0)</definedName>
    <definedName name="OptionCalendrier5mois" localSheetId="21">MATCH('DRD 7+ Sam'!Calendrier5mois,'DRD 7+ Sam'!Mois,0)</definedName>
    <definedName name="OptionCalendrier5mois" localSheetId="42">MATCH('DRD 7+ Sat'!Calendrier5mois,'DRD 7+ Sat'!Mois,0)</definedName>
    <definedName name="OptionCalendrier5mois" localSheetId="43">MATCH('DRD 7+ Sun'!Calendrier5mois,'DRD 7+ Sun'!Mois,0)</definedName>
    <definedName name="OptionCalendrier5mois" localSheetId="40">MATCH('DRD 7+ Thu'!Calendrier5mois,'DRD 7+ Thu'!Mois,0)</definedName>
    <definedName name="OptionCalendrier5mois" localSheetId="38">MATCH('DRD 7+ Tue'!Calendrier5mois,'DRD 7+ Tue'!Mois,0)</definedName>
    <definedName name="OptionCalendrier5mois" localSheetId="20">MATCH('DRD 7+ Ven'!Calendrier5mois,'DRD 7+ Ven'!Mois,0)</definedName>
    <definedName name="OptionCalendrier5mois" localSheetId="39">MATCH('DRD 7+ Wed'!Calendrier5mois,'DRD 7+ Wed'!Mois,0)</definedName>
    <definedName name="OptionCalendrier5mois" localSheetId="120">MATCH('DVD C1-2 Dim'!Calendrier5mois,'DVD C1-2 Dim'!Mois,0)</definedName>
    <definedName name="OptionCalendrier5mois" localSheetId="160">MATCH('DVD C1-2 Fri'!Calendrier5mois,'DVD C1-2 Fri'!Mois,0)</definedName>
    <definedName name="OptionCalendrier5mois" localSheetId="117">MATCH('DVD C1-2 Jeu'!Calendrier5mois,'DVD C1-2 Jeu'!Mois,0)</definedName>
    <definedName name="OptionCalendrier5mois" localSheetId="114">MATCH('DVD C1-2 Lun'!Calendrier5mois,'DVD C1-2 Lun'!Mois,0)</definedName>
    <definedName name="OptionCalendrier5mois" localSheetId="115">MATCH('DVD C1-2 Mar'!Calendrier5mois,'DVD C1-2 Mar'!Mois,0)</definedName>
    <definedName name="OptionCalendrier5mois" localSheetId="116">MATCH('DVD C1-2 Mer'!Calendrier5mois,'DVD C1-2 Mer'!Mois,0)</definedName>
    <definedName name="OptionCalendrier5mois" localSheetId="156">MATCH('DVD C1-2 Mon'!Calendrier5mois,'DVD C1-2 Mon'!Mois,0)</definedName>
    <definedName name="OptionCalendrier5mois" localSheetId="119">MATCH('DVD C1-2 Sam'!Calendrier5mois,'DVD C1-2 Sam'!Mois,0)</definedName>
    <definedName name="OptionCalendrier5mois" localSheetId="161">MATCH('DVD C1-2 Sat'!Calendrier5mois,'DVD C1-2 Sat'!Mois,0)</definedName>
    <definedName name="OptionCalendrier5mois" localSheetId="162">MATCH('DVD C1-2 Sun'!Calendrier5mois,'DVD C1-2 Sun'!Mois,0)</definedName>
    <definedName name="OptionCalendrier5mois" localSheetId="159">MATCH('DVD C1-2 Thu'!Calendrier5mois,'DVD C1-2 Thu'!Mois,0)</definedName>
    <definedName name="OptionCalendrier5mois" localSheetId="157">MATCH('DVD C1-2 Tue'!Calendrier5mois,'DVD C1-2 Tue'!Mois,0)</definedName>
    <definedName name="OptionCalendrier5mois" localSheetId="118">MATCH('DVD C1-2 Ven'!Calendrier5mois,'DVD C1-2 Ven'!Mois,0)</definedName>
    <definedName name="OptionCalendrier5mois" localSheetId="158">MATCH('DVD C1-2 Wed'!Calendrier5mois,'DVD C1-2 Wed'!Mois,0)</definedName>
    <definedName name="OptionCalendrier5mois" localSheetId="141">MATCH('DVD C1-3 Dim'!Calendrier5mois,'DVD C1-3 Dim'!Mois,0)</definedName>
    <definedName name="OptionCalendrier5mois" localSheetId="181">MATCH('DVD C1-3 Fri'!Calendrier5mois,'DVD C1-3 Fri'!Mois,0)</definedName>
    <definedName name="OptionCalendrier5mois" localSheetId="138">MATCH('DVD C1-3 Jeu'!Calendrier5mois,'DVD C1-3 Jeu'!Mois,0)</definedName>
    <definedName name="OptionCalendrier5mois" localSheetId="135">MATCH('DVD C1-3 Lun'!Calendrier5mois,'DVD C1-3 Lun'!Mois,0)</definedName>
    <definedName name="OptionCalendrier5mois" localSheetId="136">MATCH('DVD C1-3 Mar'!Calendrier5mois,'DVD C1-3 Mar'!Mois,0)</definedName>
    <definedName name="OptionCalendrier5mois" localSheetId="137">MATCH('DVD C1-3 Mer'!Calendrier5mois,'DVD C1-3 Mer'!Mois,0)</definedName>
    <definedName name="OptionCalendrier5mois" localSheetId="177">MATCH('DVD C1-3 Mon'!Calendrier5mois,'DVD C1-3 Mon'!Mois,0)</definedName>
    <definedName name="OptionCalendrier5mois" localSheetId="140">MATCH('DVD C1-3 Sam'!Calendrier5mois,'DVD C1-3 Sam'!Mois,0)</definedName>
    <definedName name="OptionCalendrier5mois" localSheetId="182">MATCH('DVD C1-3 Sat'!Calendrier5mois,'DVD C1-3 Sat'!Mois,0)</definedName>
    <definedName name="OptionCalendrier5mois" localSheetId="183">MATCH('DVD C1-3 Sun'!Calendrier5mois,'DVD C1-3 Sun'!Mois,0)</definedName>
    <definedName name="OptionCalendrier5mois" localSheetId="180">MATCH('DVD C1-3 Thu'!Calendrier5mois,'DVD C1-3 Thu'!Mois,0)</definedName>
    <definedName name="OptionCalendrier5mois" localSheetId="178">MATCH('DVD C1-3 Tue'!Calendrier5mois,'DVD C1-3 Tue'!Mois,0)</definedName>
    <definedName name="OptionCalendrier5mois" localSheetId="139">MATCH('DVD C1-3 Ven'!Calendrier5mois,'DVD C1-3 Ven'!Mois,0)</definedName>
    <definedName name="OptionCalendrier5mois" localSheetId="179">MATCH('DVD C1-3 Wed'!Calendrier5mois,'DVD C1-3 Wed'!Mois,0)</definedName>
    <definedName name="OptionCalendrier5mois" localSheetId="127">MATCH('DVD C3-6 Dim'!Calendrier5mois,'DVD C3-6 Dim'!Mois,0)</definedName>
    <definedName name="OptionCalendrier5mois" localSheetId="167">MATCH('DVD C3-6 Fri'!Calendrier5mois,'DVD C3-6 Fri'!Mois,0)</definedName>
    <definedName name="OptionCalendrier5mois" localSheetId="124">MATCH('DVD C3-6 Jeu'!Calendrier5mois,'DVD C3-6 Jeu'!Mois,0)</definedName>
    <definedName name="OptionCalendrier5mois" localSheetId="121">MATCH('DVD C3-6 Lun'!Calendrier5mois,'DVD C3-6 Lun'!Mois,0)</definedName>
    <definedName name="OptionCalendrier5mois" localSheetId="122">MATCH('DVD C3-6 Mar'!Calendrier5mois,'DVD C3-6 Mar'!Mois,0)</definedName>
    <definedName name="OptionCalendrier5mois" localSheetId="123">MATCH('DVD C3-6 Mer'!Calendrier5mois,'DVD C3-6 Mer'!Mois,0)</definedName>
    <definedName name="OptionCalendrier5mois" localSheetId="163">MATCH('DVD C3-6 Mon'!Calendrier5mois,'DVD C3-6 Mon'!Mois,0)</definedName>
    <definedName name="OptionCalendrier5mois" localSheetId="126">MATCH('DVD C3-6 Sam'!Calendrier5mois,'DVD C3-6 Sam'!Mois,0)</definedName>
    <definedName name="OptionCalendrier5mois" localSheetId="168">MATCH('DVD C3-6 Sat'!Calendrier5mois,'DVD C3-6 Sat'!Mois,0)</definedName>
    <definedName name="OptionCalendrier5mois" localSheetId="169">MATCH('DVD C3-6 Sun'!Calendrier5mois,'DVD C3-6 Sun'!Mois,0)</definedName>
    <definedName name="OptionCalendrier5mois" localSheetId="166">MATCH('DVD C3-6 Thu'!Calendrier5mois,'DVD C3-6 Thu'!Mois,0)</definedName>
    <definedName name="OptionCalendrier5mois" localSheetId="164">MATCH('DVD C3-6 Tue'!Calendrier5mois,'DVD C3-6 Tue'!Mois,0)</definedName>
    <definedName name="OptionCalendrier5mois" localSheetId="125">MATCH('DVD C3-6 Ven'!Calendrier5mois,'DVD C3-6 Ven'!Mois,0)</definedName>
    <definedName name="OptionCalendrier5mois" localSheetId="165">MATCH('DVD C3-6 Wed'!Calendrier5mois,'DVD C3-6 Wed'!Mois,0)</definedName>
    <definedName name="OptionCalendrier5mois" localSheetId="148">MATCH('DVD C4-8 Dim'!Calendrier5mois,'DVD C4-8 Dim'!Mois,0)</definedName>
    <definedName name="OptionCalendrier5mois" localSheetId="188">MATCH('DVD C4-8 Fri'!Calendrier5mois,'DVD C4-8 Fri'!Mois,0)</definedName>
    <definedName name="OptionCalendrier5mois" localSheetId="145">MATCH('DVD C4-8 Jeu'!Calendrier5mois,'DVD C4-8 Jeu'!Mois,0)</definedName>
    <definedName name="OptionCalendrier5mois" localSheetId="142">MATCH('DVD C4-8 Lun'!Calendrier5mois,'DVD C4-8 Lun'!Mois,0)</definedName>
    <definedName name="OptionCalendrier5mois" localSheetId="143">MATCH('DVD C4-8 Mar'!Calendrier5mois,'DVD C4-8 Mar'!Mois,0)</definedName>
    <definedName name="OptionCalendrier5mois" localSheetId="144">MATCH('DVD C4-8 Mer'!Calendrier5mois,'DVD C4-8 Mer'!Mois,0)</definedName>
    <definedName name="OptionCalendrier5mois" localSheetId="184">MATCH('DVD C4-8 Mon'!Calendrier5mois,'DVD C4-8 Mon'!Mois,0)</definedName>
    <definedName name="OptionCalendrier5mois" localSheetId="147">MATCH('DVD C4-8 Sam'!Calendrier5mois,'DVD C4-8 Sam'!Mois,0)</definedName>
    <definedName name="OptionCalendrier5mois" localSheetId="189">MATCH('DVD C4-8 Sat'!Calendrier5mois,'DVD C4-8 Sat'!Mois,0)</definedName>
    <definedName name="OptionCalendrier5mois" localSheetId="190">MATCH('DVD C4-8 Sun'!Calendrier5mois,'DVD C4-8 Sun'!Mois,0)</definedName>
    <definedName name="OptionCalendrier5mois" localSheetId="187">MATCH('DVD C4-8 Thu'!Calendrier5mois,'DVD C4-8 Thu'!Mois,0)</definedName>
    <definedName name="OptionCalendrier5mois" localSheetId="185">MATCH('DVD C4-8 Tue'!Calendrier5mois,'DVD C4-8 Tue'!Mois,0)</definedName>
    <definedName name="OptionCalendrier5mois" localSheetId="146">MATCH('DVD C4-8 Ven'!Calendrier5mois,'DVD C4-8 Ven'!Mois,0)</definedName>
    <definedName name="OptionCalendrier5mois" localSheetId="186">MATCH('DVD C4-8 Wed'!Calendrier5mois,'DVD C4-8 Wed'!Mois,0)</definedName>
    <definedName name="OptionCalendrier5mois" localSheetId="134">MATCH('DVD C7+ Dim'!Calendrier5mois,'DVD C7+ Dim'!Mois,0)</definedName>
    <definedName name="OptionCalendrier5mois" localSheetId="174">MATCH('DVD C7+ Fri'!Calendrier5mois,'DVD C7+ Fri'!Mois,0)</definedName>
    <definedName name="OptionCalendrier5mois" localSheetId="131">MATCH('DVD C7+ Jeu'!Calendrier5mois,'DVD C7+ Jeu'!Mois,0)</definedName>
    <definedName name="OptionCalendrier5mois" localSheetId="128">MATCH('DVD C7+ Lun'!Calendrier5mois,'DVD C7+ Lun'!Mois,0)</definedName>
    <definedName name="OptionCalendrier5mois" localSheetId="129">MATCH('DVD C7+ Mar'!Calendrier5mois,'DVD C7+ Mar'!Mois,0)</definedName>
    <definedName name="OptionCalendrier5mois" localSheetId="130">MATCH('DVD C7+ Mer'!Calendrier5mois,'DVD C7+ Mer'!Mois,0)</definedName>
    <definedName name="OptionCalendrier5mois" localSheetId="170">MATCH('DVD C7+ Mon'!Calendrier5mois,'DVD C7+ Mon'!Mois,0)</definedName>
    <definedName name="OptionCalendrier5mois" localSheetId="133">MATCH('DVD C7+ Sam'!Calendrier5mois,'DVD C7+ Sam'!Mois,0)</definedName>
    <definedName name="OptionCalendrier5mois" localSheetId="175">MATCH('DVD C7+ Sat'!Calendrier5mois,'DVD C7+ Sat'!Mois,0)</definedName>
    <definedName name="OptionCalendrier5mois" localSheetId="176">MATCH('DVD C7+ Sun'!Calendrier5mois,'DVD C7+ Sun'!Mois,0)</definedName>
    <definedName name="OptionCalendrier5mois" localSheetId="173">MATCH('DVD C7+ Thu'!Calendrier5mois,'DVD C7+ Thu'!Mois,0)</definedName>
    <definedName name="OptionCalendrier5mois" localSheetId="171">MATCH('DVD C7+ Tue'!Calendrier5mois,'DVD C7+ Tue'!Mois,0)</definedName>
    <definedName name="OptionCalendrier5mois" localSheetId="132">MATCH('DVD C7+ Ven'!Calendrier5mois,'DVD C7+ Ven'!Mois,0)</definedName>
    <definedName name="OptionCalendrier5mois" localSheetId="172">MATCH('DVD C7+ Wed'!Calendrier5mois,'DVD C7+ Wed'!Mois,0)</definedName>
    <definedName name="OptionCalendrier5mois" localSheetId="155">MATCH('DVD C9+ Dim'!Calendrier5mois,'DVD C9+ Dim'!Mois,0)</definedName>
    <definedName name="OptionCalendrier5mois" localSheetId="195">MATCH('DVD C9+ Fri'!Calendrier5mois,'DVD C9+ Fri'!Mois,0)</definedName>
    <definedName name="OptionCalendrier5mois" localSheetId="152">MATCH('DVD C9+ Jeu'!Calendrier5mois,'DVD C9+ Jeu'!Mois,0)</definedName>
    <definedName name="OptionCalendrier5mois" localSheetId="149">MATCH('DVD C9+ Lun'!Calendrier5mois,'DVD C9+ Lun'!Mois,0)</definedName>
    <definedName name="OptionCalendrier5mois" localSheetId="150">MATCH('DVD C9+ Mar'!Calendrier5mois,'DVD C9+ Mar'!Mois,0)</definedName>
    <definedName name="OptionCalendrier5mois" localSheetId="151">MATCH('DVD C9+ Mer'!Calendrier5mois,'DVD C9+ Mer'!Mois,0)</definedName>
    <definedName name="OptionCalendrier5mois" localSheetId="191">MATCH('DVD C9+ Mon'!Calendrier5mois,'DVD C9+ Mon'!Mois,0)</definedName>
    <definedName name="OptionCalendrier5mois" localSheetId="154">MATCH('DVD C9+ Sam'!Calendrier5mois,'DVD C9+ Sam'!Mois,0)</definedName>
    <definedName name="OptionCalendrier5mois" localSheetId="196">MATCH('DVD C9+ Sat'!Calendrier5mois,'DVD C9+ Sat'!Mois,0)</definedName>
    <definedName name="OptionCalendrier5mois" localSheetId="197">MATCH('DVD C9+ Sun'!Calendrier5mois,'DVD C9+ Sun'!Mois,0)</definedName>
    <definedName name="OptionCalendrier5mois" localSheetId="194">MATCH('DVD C9+ Thu'!Calendrier5mois,'DVD C9+ Thu'!Mois,0)</definedName>
    <definedName name="OptionCalendrier5mois" localSheetId="192">MATCH('DVD C9+ Tue'!Calendrier5mois,'DVD C9+ Tue'!Mois,0)</definedName>
    <definedName name="OptionCalendrier5mois" localSheetId="153">MATCH('DVD C9+ Ven'!Calendrier5mois,'DVD C9+ Ven'!Mois,0)</definedName>
    <definedName name="OptionCalendrier5mois" localSheetId="193">MATCH('DVD C9+ Wed'!Calendrier5mois,'DVD C9+ Wed'!Mois,0)</definedName>
    <definedName name="OptionCalendrier5mois" localSheetId="50">MATCH('DVMP C1 1-21 Dim'!Calendrier5mois,'DVMP C1 1-21 Dim'!Mois,0)</definedName>
    <definedName name="OptionCalendrier5mois" localSheetId="83">MATCH('DVMP C1 1-21 Fri'!Calendrier5mois,'DVMP C1 1-21 Fri'!Mois,0)</definedName>
    <definedName name="OptionCalendrier5mois" localSheetId="47">MATCH('DVMP C1 1-21 Jeu'!Calendrier5mois,'DVMP C1 1-21 Jeu'!Mois,0)</definedName>
    <definedName name="OptionCalendrier5mois" localSheetId="44">MATCH('DVMP C1 1-21 Lun'!Calendrier5mois,'DVMP C1 1-21 Lun'!Mois,0)</definedName>
    <definedName name="OptionCalendrier5mois" localSheetId="45">MATCH('DVMP C1 1-21 Mar'!Calendrier5mois,'DVMP C1 1-21 Mar'!Mois,0)</definedName>
    <definedName name="OptionCalendrier5mois" localSheetId="46">MATCH('DVMP C1 1-21 Mer'!Calendrier5mois,'DVMP C1 1-21 Mer'!Mois,0)</definedName>
    <definedName name="OptionCalendrier5mois" localSheetId="79">MATCH('DVMP C1 1-21 Mon'!Calendrier5mois,'DVMP C1 1-21 Mon'!Mois,0)</definedName>
    <definedName name="OptionCalendrier5mois" localSheetId="49">MATCH('DVMP C1 1-21 Sam'!Calendrier5mois,'DVMP C1 1-21 Sam'!Mois,0)</definedName>
    <definedName name="OptionCalendrier5mois" localSheetId="84">MATCH('DVMP C1 1-21 Sat'!Calendrier5mois,'DVMP C1 1-21 Sat'!Mois,0)</definedName>
    <definedName name="OptionCalendrier5mois" localSheetId="85">MATCH('DVMP C1 1-21 Sun'!Calendrier5mois,'DVMP C1 1-21 Sun'!Mois,0)</definedName>
    <definedName name="OptionCalendrier5mois" localSheetId="82">MATCH('DVMP C1 1-21 Thu'!Calendrier5mois,'DVMP C1 1-21 Thu'!Mois,0)</definedName>
    <definedName name="OptionCalendrier5mois" localSheetId="80">MATCH('DVMP C1 1-21 Tue'!Calendrier5mois,'DVMP C1 1-21 Tue'!Mois,0)</definedName>
    <definedName name="OptionCalendrier5mois" localSheetId="48">MATCH('DVMP C1 1-21 Ven'!Calendrier5mois,'DVMP C1 1-21 Ven'!Mois,0)</definedName>
    <definedName name="OptionCalendrier5mois" localSheetId="81">MATCH('DVMP C1 1-21 Wed'!Calendrier5mois,'DVMP C1 1-21 Wed'!Mois,0)</definedName>
    <definedName name="OptionCalendrier5mois" localSheetId="57">MATCH('DVMP C1 22-42 Dim'!Calendrier5mois,'DVMP C1 22-42 Dim'!Mois,0)</definedName>
    <definedName name="OptionCalendrier5mois" localSheetId="97">MATCH('DVMP C1 22-42 Fri'!Calendrier5mois,'DVMP C1 22-42 Fri'!Mois,0)</definedName>
    <definedName name="OptionCalendrier5mois" localSheetId="54">MATCH('DVMP C1 22-42 Jeu'!Calendrier5mois,'DVMP C1 22-42 Jeu'!Mois,0)</definedName>
    <definedName name="OptionCalendrier5mois" localSheetId="51">MATCH('DVMP C1 22-42 Lun'!Calendrier5mois,'DVMP C1 22-42 Lun'!Mois,0)</definedName>
    <definedName name="OptionCalendrier5mois" localSheetId="52">MATCH('DVMP C1 22-42 Mar'!Calendrier5mois,'DVMP C1 22-42 Mar'!Mois,0)</definedName>
    <definedName name="OptionCalendrier5mois" localSheetId="53">MATCH('DVMP C1 22-42 Mer'!Calendrier5mois,'DVMP C1 22-42 Mer'!Mois,0)</definedName>
    <definedName name="OptionCalendrier5mois" localSheetId="93">MATCH('DVMP C1 22-42 Mon'!Calendrier5mois,'DVMP C1 22-42 Mon'!Mois,0)</definedName>
    <definedName name="OptionCalendrier5mois" localSheetId="56">MATCH('DVMP C1 22-42 Sam'!Calendrier5mois,'DVMP C1 22-42 Sam'!Mois,0)</definedName>
    <definedName name="OptionCalendrier5mois" localSheetId="98">MATCH('DVMP C1 22-42 Sat'!Calendrier5mois,'DVMP C1 22-42 Sat'!Mois,0)</definedName>
    <definedName name="OptionCalendrier5mois" localSheetId="99">MATCH('DVMP C1 22-42 Sun'!Calendrier5mois,'DVMP C1 22-42 Sun'!Mois,0)</definedName>
    <definedName name="OptionCalendrier5mois" localSheetId="96">MATCH('DVMP C1 22-42 Thu'!Calendrier5mois,'DVMP C1 22-42 Thu'!Mois,0)</definedName>
    <definedName name="OptionCalendrier5mois" localSheetId="94">MATCH('DVMP C1 22-42 Tue'!Calendrier5mois,'DVMP C1 22-42 Tue'!Mois,0)</definedName>
    <definedName name="OptionCalendrier5mois" localSheetId="55">MATCH('DVMP C1 22-42 Ven'!Calendrier5mois,'DVMP C1 22-42 Ven'!Mois,0)</definedName>
    <definedName name="OptionCalendrier5mois" localSheetId="95">MATCH('DVMP C1 22-42 Wed'!Calendrier5mois,'DVMP C1 22-42 Wed'!Mois,0)</definedName>
    <definedName name="OptionCalendrier5mois" localSheetId="78">MATCH('DVMP C10+ Dim'!Calendrier5mois,'DVMP C10+ Dim'!Mois,0)</definedName>
    <definedName name="OptionCalendrier5mois" localSheetId="111">MATCH('DVMP C10+ Fri'!Calendrier5mois,'DVMP C10+ Fri'!Mois,0)</definedName>
    <definedName name="OptionCalendrier5mois" localSheetId="75">MATCH('DVMP C10+ Jeu'!Calendrier5mois,'DVMP C10+ Jeu'!Mois,0)</definedName>
    <definedName name="OptionCalendrier5mois" localSheetId="72">MATCH('DVMP C10+ Lun'!Calendrier5mois,'DVMP C10+ Lun'!Mois,0)</definedName>
    <definedName name="OptionCalendrier5mois" localSheetId="73">MATCH('DVMP C10+ Mar'!Calendrier5mois,'DVMP C10+ Mar'!Mois,0)</definedName>
    <definedName name="OptionCalendrier5mois" localSheetId="74">MATCH('DVMP C10+ Mer'!Calendrier5mois,'DVMP C10+ Mer'!Mois,0)</definedName>
    <definedName name="OptionCalendrier5mois" localSheetId="107">MATCH('DVMP C10+ Mon'!Calendrier5mois,'DVMP C10+ Mon'!Mois,0)</definedName>
    <definedName name="OptionCalendrier5mois" localSheetId="77">MATCH('DVMP C10+ Sam'!Calendrier5mois,'DVMP C10+ Sam'!Mois,0)</definedName>
    <definedName name="OptionCalendrier5mois" localSheetId="112">MATCH('DVMP C10+ Sat'!Calendrier5mois,'DVMP C10+ Sat'!Mois,0)</definedName>
    <definedName name="OptionCalendrier5mois" localSheetId="113">MATCH('DVMP C10+ Sun'!Calendrier5mois,'DVMP C10+ Sun'!Mois,0)</definedName>
    <definedName name="OptionCalendrier5mois" localSheetId="110">MATCH('DVMP C10+ Thu'!Calendrier5mois,'DVMP C10+ Thu'!Mois,0)</definedName>
    <definedName name="OptionCalendrier5mois" localSheetId="108">MATCH('DVMP C10+ Tue'!Calendrier5mois,'DVMP C10+ Tue'!Mois,0)</definedName>
    <definedName name="OptionCalendrier5mois" localSheetId="76">MATCH('DVMP C10+ Ven'!Calendrier5mois,'DVMP C10+ Ven'!Mois,0)</definedName>
    <definedName name="OptionCalendrier5mois" localSheetId="109">MATCH('DVMP C10+ Wed'!Calendrier5mois,'DVMP C10+ Wed'!Mois,0)</definedName>
    <definedName name="OptionCalendrier5mois" localSheetId="64">MATCH('DVMP C2 1-21 Dim'!Calendrier5mois,'DVMP C2 1-21 Dim'!Mois,0)</definedName>
    <definedName name="OptionCalendrier5mois" localSheetId="90">MATCH('DVMP C2 1-21 Fri'!Calendrier5mois,'DVMP C2 1-21 Fri'!Mois,0)</definedName>
    <definedName name="OptionCalendrier5mois" localSheetId="61">MATCH('DVMP C2 1-21 Jeu'!Calendrier5mois,'DVMP C2 1-21 Jeu'!Mois,0)</definedName>
    <definedName name="OptionCalendrier5mois" localSheetId="58">MATCH('DVMP C2 1-21 Lun'!Calendrier5mois,'DVMP C2 1-21 Lun'!Mois,0)</definedName>
    <definedName name="OptionCalendrier5mois" localSheetId="59">MATCH('DVMP C2 1-21 Mar'!Calendrier5mois,'DVMP C2 1-21 Mar'!Mois,0)</definedName>
    <definedName name="OptionCalendrier5mois" localSheetId="60">MATCH('DVMP C2 1-21 Mer'!Calendrier5mois,'DVMP C2 1-21 Mer'!Mois,0)</definedName>
    <definedName name="OptionCalendrier5mois" localSheetId="86">MATCH('DVMP C2 1-21 Mon'!Calendrier5mois,'DVMP C2 1-21 Mon'!Mois,0)</definedName>
    <definedName name="OptionCalendrier5mois" localSheetId="63">MATCH('DVMP C2 1-21 Sam'!Calendrier5mois,'DVMP C2 1-21 Sam'!Mois,0)</definedName>
    <definedName name="OptionCalendrier5mois" localSheetId="91">MATCH('DVMP C2 1-21 Sat'!Calendrier5mois,'DVMP C2 1-21 Sat'!Mois,0)</definedName>
    <definedName name="OptionCalendrier5mois" localSheetId="92">MATCH('DVMP C2 1-21 Sun'!Calendrier5mois,'DVMP C2 1-21 Sun'!Mois,0)</definedName>
    <definedName name="OptionCalendrier5mois" localSheetId="89">MATCH('DVMP C2 1-21 Thu'!Calendrier5mois,'DVMP C2 1-21 Thu'!Mois,0)</definedName>
    <definedName name="OptionCalendrier5mois" localSheetId="87">MATCH('DVMP C2 1-21 Tue'!Calendrier5mois,'DVMP C2 1-21 Tue'!Mois,0)</definedName>
    <definedName name="OptionCalendrier5mois" localSheetId="62">MATCH('DVMP C2 1-21 Ven'!Calendrier5mois,'DVMP C2 1-21 Ven'!Mois,0)</definedName>
    <definedName name="OptionCalendrier5mois" localSheetId="88">MATCH('DVMP C2 1-21 Wed'!Calendrier5mois,'DVMP C2 1-21 Wed'!Mois,0)</definedName>
    <definedName name="OptionCalendrier5mois" localSheetId="71">MATCH('DVMP C2 22-42 Dim'!Calendrier5mois,'DVMP C2 22-42 Dim'!Mois,0)</definedName>
    <definedName name="OptionCalendrier5mois" localSheetId="104">MATCH('DVMP C2 22-42 Fri'!Calendrier5mois,'DVMP C2 22-42 Fri'!Mois,0)</definedName>
    <definedName name="OptionCalendrier5mois" localSheetId="68">MATCH('DVMP C2 22-42 Jeu'!Calendrier5mois,'DVMP C2 22-42 Jeu'!Mois,0)</definedName>
    <definedName name="OptionCalendrier5mois" localSheetId="65">MATCH('DVMP C2 22-42 Lun'!Calendrier5mois,'DVMP C2 22-42 Lun'!Mois,0)</definedName>
    <definedName name="OptionCalendrier5mois" localSheetId="66">MATCH('DVMP C2 22-42 Mar'!Calendrier5mois,'DVMP C2 22-42 Mar'!Mois,0)</definedName>
    <definedName name="OptionCalendrier5mois" localSheetId="67">MATCH('DVMP C2 22-42 Mer'!Calendrier5mois,'DVMP C2 22-42 Mer'!Mois,0)</definedName>
    <definedName name="OptionCalendrier5mois" localSheetId="100">MATCH('DVMP C2 22-42 Mon'!Calendrier5mois,'DVMP C2 22-42 Mon'!Mois,0)</definedName>
    <definedName name="OptionCalendrier5mois" localSheetId="70">MATCH('DVMP C2 22-42 Sam'!Calendrier5mois,'DVMP C2 22-42 Sam'!Mois,0)</definedName>
    <definedName name="OptionCalendrier5mois" localSheetId="105">MATCH('DVMP C2 22-42 Sat'!Calendrier5mois,'DVMP C2 22-42 Sat'!Mois,0)</definedName>
    <definedName name="OptionCalendrier5mois" localSheetId="106">MATCH('DVMP C2 22-42 Sun'!Calendrier5mois,'DVMP C2 22-42 Sun'!Mois,0)</definedName>
    <definedName name="OptionCalendrier5mois" localSheetId="103">MATCH('DVMP C2 22-42 Thu'!Calendrier5mois,'DVMP C2 22-42 Thu'!Mois,0)</definedName>
    <definedName name="OptionCalendrier5mois" localSheetId="101">MATCH('DVMP C2 22-42 Tue'!Calendrier5mois,'DVMP C2 22-42 Tue'!Mois,0)</definedName>
    <definedName name="OptionCalendrier5mois" localSheetId="69">MATCH('DVMP C2 22-42 Ven'!Calendrier5mois,'DVMP C2 22-42 Ven'!Mois,0)</definedName>
    <definedName name="OptionCalendrier5mois" localSheetId="102">MATCH('DVMP C2 22-42 Wed'!Calendrier5mois,'DVMP C2 22-42 Wed'!Mois,0)</definedName>
    <definedName name="OptionCalendrier5mois">MATCH(Calendrier5mois,Mois,0)</definedName>
    <definedName name="OptionCalendrier6mois" localSheetId="0">MATCH('Cover - Eng'!Calendrier6mois,[0]!Mois,0)</definedName>
    <definedName name="OptionCalendrier6mois" localSheetId="8">MATCH('DRD 1-2 Dim'!Calendrier6mois,'DRD 1-2 Dim'!Mois,0)</definedName>
    <definedName name="OptionCalendrier6mois" localSheetId="27">MATCH('DRD 1-2 Fri'!Calendrier6mois,'DRD 1-2 Fri'!Mois,0)</definedName>
    <definedName name="OptionCalendrier6mois" localSheetId="5">MATCH('DRD 1-2 Jeu'!Calendrier6mois,'DRD 1-2 Jeu'!Mois,0)</definedName>
    <definedName name="OptionCalendrier6mois" localSheetId="2">MATCH('DRD 1-2 Lun'!Calendrier6mois,'DRD 1-2 Lun'!Mois,0)</definedName>
    <definedName name="OptionCalendrier6mois" localSheetId="3">MATCH('DRD 1-2 Mar'!Calendrier6mois,'DRD 1-2 Mar'!Mois,0)</definedName>
    <definedName name="OptionCalendrier6mois" localSheetId="4">MATCH('DRD 1-2 Mer'!Calendrier6mois,'DRD 1-2 Mer'!Mois,0)</definedName>
    <definedName name="OptionCalendrier6mois" localSheetId="23">MATCH('DRD 1-2 Mon'!Calendrier6mois,'DRD 1-2 Mon'!Mois,0)</definedName>
    <definedName name="OptionCalendrier6mois" localSheetId="7">MATCH('DRD 1-2 Sam'!Calendrier6mois,'DRD 1-2 Sam'!Mois,0)</definedName>
    <definedName name="OptionCalendrier6mois" localSheetId="28">MATCH('DRD 1-2 Sat'!Calendrier6mois,'DRD 1-2 Sat'!Mois,0)</definedName>
    <definedName name="OptionCalendrier6mois" localSheetId="29">MATCH('DRD 1-2 Sun'!Calendrier6mois,'DRD 1-2 Sun'!Mois,0)</definedName>
    <definedName name="OptionCalendrier6mois" localSheetId="26">MATCH('DRD 1-2 Thu'!Calendrier6mois,'DRD 1-2 Thu'!Mois,0)</definedName>
    <definedName name="OptionCalendrier6mois" localSheetId="24">MATCH('DRD 1-2 Tue'!Calendrier6mois,'DRD 1-2 Tue'!Mois,0)</definedName>
    <definedName name="OptionCalendrier6mois" localSheetId="6">MATCH('DRD 1-2 Ven'!Calendrier6mois,'DRD 1-2 Ven'!Mois,0)</definedName>
    <definedName name="OptionCalendrier6mois" localSheetId="25">MATCH('DRD 1-2 Wed'!Calendrier6mois,'DRD 1-2 Wed'!Mois,0)</definedName>
    <definedName name="OptionCalendrier6mois" localSheetId="15">MATCH('DRD 3-6 Dim'!Calendrier6mois,'DRD 3-6 Dim'!Mois,0)</definedName>
    <definedName name="OptionCalendrier6mois" localSheetId="34">MATCH('DRD 3-6 Fri'!Calendrier6mois,'DRD 3-6 Fri'!Mois,0)</definedName>
    <definedName name="OptionCalendrier6mois" localSheetId="12">MATCH('DRD 3-6 Jeu'!Calendrier6mois,'DRD 3-6 Jeu'!Mois,0)</definedName>
    <definedName name="OptionCalendrier6mois" localSheetId="9">MATCH('DRD 3-6 Lun'!Calendrier6mois,'DRD 3-6 Lun'!Mois,0)</definedName>
    <definedName name="OptionCalendrier6mois" localSheetId="10">MATCH('DRD 3-6 Mar'!Calendrier6mois,'DRD 3-6 Mar'!Mois,0)</definedName>
    <definedName name="OptionCalendrier6mois" localSheetId="11">MATCH('DRD 3-6 Mer'!Calendrier6mois,'DRD 3-6 Mer'!Mois,0)</definedName>
    <definedName name="OptionCalendrier6mois" localSheetId="30">MATCH('DRD 3-6 Mon'!Calendrier6mois,'DRD 3-6 Mon'!Mois,0)</definedName>
    <definedName name="OptionCalendrier6mois" localSheetId="14">MATCH('DRD 3-6 Sam'!Calendrier6mois,'DRD 3-6 Sam'!Mois,0)</definedName>
    <definedName name="OptionCalendrier6mois" localSheetId="35">MATCH('DRD 3-6 Sat'!Calendrier6mois,'DRD 3-6 Sat'!Mois,0)</definedName>
    <definedName name="OptionCalendrier6mois" localSheetId="36">MATCH('DRD 3-6 Sun'!Calendrier6mois,'DRD 3-6 Sun'!Mois,0)</definedName>
    <definedName name="OptionCalendrier6mois" localSheetId="33">MATCH('DRD 3-6 Thu'!Calendrier6mois,'DRD 3-6 Thu'!Mois,0)</definedName>
    <definedName name="OptionCalendrier6mois" localSheetId="31">MATCH('DRD 3-6 Tue'!Calendrier6mois,'DRD 3-6 Tue'!Mois,0)</definedName>
    <definedName name="OptionCalendrier6mois" localSheetId="13">MATCH('DRD 3-6 Ven'!Calendrier6mois,'DRD 3-6 Ven'!Mois,0)</definedName>
    <definedName name="OptionCalendrier6mois" localSheetId="32">MATCH('DRD 3-6 Wed'!Calendrier6mois,'DRD 3-6 Wed'!Mois,0)</definedName>
    <definedName name="OptionCalendrier6mois" localSheetId="22">MATCH('DRD 7+ Dim'!Calendrier6mois,'DRD 7+ Dim'!Mois,0)</definedName>
    <definedName name="OptionCalendrier6mois" localSheetId="41">MATCH('DRD 7+ Fri'!Calendrier6mois,'DRD 7+ Fri'!Mois,0)</definedName>
    <definedName name="OptionCalendrier6mois" localSheetId="19">MATCH('DRD 7+ Jeu'!Calendrier6mois,'DRD 7+ Jeu'!Mois,0)</definedName>
    <definedName name="OptionCalendrier6mois" localSheetId="16">MATCH('DRD 7+ Lun'!Calendrier6mois,'DRD 7+ Lun'!Mois,0)</definedName>
    <definedName name="OptionCalendrier6mois" localSheetId="17">MATCH('DRD 7+ Mar'!Calendrier6mois,'DRD 7+ Mar'!Mois,0)</definedName>
    <definedName name="OptionCalendrier6mois" localSheetId="18">MATCH('DRD 7+ Mer'!Calendrier6mois,'DRD 7+ Mer'!Mois,0)</definedName>
    <definedName name="OptionCalendrier6mois" localSheetId="37">MATCH('DRD 7+ Mon'!Calendrier6mois,'DRD 7+ Mon'!Mois,0)</definedName>
    <definedName name="OptionCalendrier6mois" localSheetId="21">MATCH('DRD 7+ Sam'!Calendrier6mois,'DRD 7+ Sam'!Mois,0)</definedName>
    <definedName name="OptionCalendrier6mois" localSheetId="42">MATCH('DRD 7+ Sat'!Calendrier6mois,'DRD 7+ Sat'!Mois,0)</definedName>
    <definedName name="OptionCalendrier6mois" localSheetId="43">MATCH('DRD 7+ Sun'!Calendrier6mois,'DRD 7+ Sun'!Mois,0)</definedName>
    <definedName name="OptionCalendrier6mois" localSheetId="40">MATCH('DRD 7+ Thu'!Calendrier6mois,'DRD 7+ Thu'!Mois,0)</definedName>
    <definedName name="OptionCalendrier6mois" localSheetId="38">MATCH('DRD 7+ Tue'!Calendrier6mois,'DRD 7+ Tue'!Mois,0)</definedName>
    <definedName name="OptionCalendrier6mois" localSheetId="20">MATCH('DRD 7+ Ven'!Calendrier6mois,'DRD 7+ Ven'!Mois,0)</definedName>
    <definedName name="OptionCalendrier6mois" localSheetId="39">MATCH('DRD 7+ Wed'!Calendrier6mois,'DRD 7+ Wed'!Mois,0)</definedName>
    <definedName name="OptionCalendrier6mois" localSheetId="120">MATCH('DVD C1-2 Dim'!Calendrier6mois,'DVD C1-2 Dim'!Mois,0)</definedName>
    <definedName name="OptionCalendrier6mois" localSheetId="160">MATCH('DVD C1-2 Fri'!Calendrier6mois,'DVD C1-2 Fri'!Mois,0)</definedName>
    <definedName name="OptionCalendrier6mois" localSheetId="117">MATCH('DVD C1-2 Jeu'!Calendrier6mois,'DVD C1-2 Jeu'!Mois,0)</definedName>
    <definedName name="OptionCalendrier6mois" localSheetId="114">MATCH('DVD C1-2 Lun'!Calendrier6mois,'DVD C1-2 Lun'!Mois,0)</definedName>
    <definedName name="OptionCalendrier6mois" localSheetId="115">MATCH('DVD C1-2 Mar'!Calendrier6mois,'DVD C1-2 Mar'!Mois,0)</definedName>
    <definedName name="OptionCalendrier6mois" localSheetId="116">MATCH('DVD C1-2 Mer'!Calendrier6mois,'DVD C1-2 Mer'!Mois,0)</definedName>
    <definedName name="OptionCalendrier6mois" localSheetId="156">MATCH('DVD C1-2 Mon'!Calendrier6mois,'DVD C1-2 Mon'!Mois,0)</definedName>
    <definedName name="OptionCalendrier6mois" localSheetId="119">MATCH('DVD C1-2 Sam'!Calendrier6mois,'DVD C1-2 Sam'!Mois,0)</definedName>
    <definedName name="OptionCalendrier6mois" localSheetId="161">MATCH('DVD C1-2 Sat'!Calendrier6mois,'DVD C1-2 Sat'!Mois,0)</definedName>
    <definedName name="OptionCalendrier6mois" localSheetId="162">MATCH('DVD C1-2 Sun'!Calendrier6mois,'DVD C1-2 Sun'!Mois,0)</definedName>
    <definedName name="OptionCalendrier6mois" localSheetId="159">MATCH('DVD C1-2 Thu'!Calendrier6mois,'DVD C1-2 Thu'!Mois,0)</definedName>
    <definedName name="OptionCalendrier6mois" localSheetId="157">MATCH('DVD C1-2 Tue'!Calendrier6mois,'DVD C1-2 Tue'!Mois,0)</definedName>
    <definedName name="OptionCalendrier6mois" localSheetId="118">MATCH('DVD C1-2 Ven'!Calendrier6mois,'DVD C1-2 Ven'!Mois,0)</definedName>
    <definedName name="OptionCalendrier6mois" localSheetId="158">MATCH('DVD C1-2 Wed'!Calendrier6mois,'DVD C1-2 Wed'!Mois,0)</definedName>
    <definedName name="OptionCalendrier6mois" localSheetId="141">MATCH('DVD C1-3 Dim'!Calendrier6mois,'DVD C1-3 Dim'!Mois,0)</definedName>
    <definedName name="OptionCalendrier6mois" localSheetId="181">MATCH('DVD C1-3 Fri'!Calendrier6mois,'DVD C1-3 Fri'!Mois,0)</definedName>
    <definedName name="OptionCalendrier6mois" localSheetId="138">MATCH('DVD C1-3 Jeu'!Calendrier6mois,'DVD C1-3 Jeu'!Mois,0)</definedName>
    <definedName name="OptionCalendrier6mois" localSheetId="135">MATCH('DVD C1-3 Lun'!Calendrier6mois,'DVD C1-3 Lun'!Mois,0)</definedName>
    <definedName name="OptionCalendrier6mois" localSheetId="136">MATCH('DVD C1-3 Mar'!Calendrier6mois,'DVD C1-3 Mar'!Mois,0)</definedName>
    <definedName name="OptionCalendrier6mois" localSheetId="137">MATCH('DVD C1-3 Mer'!Calendrier6mois,'DVD C1-3 Mer'!Mois,0)</definedName>
    <definedName name="OptionCalendrier6mois" localSheetId="177">MATCH('DVD C1-3 Mon'!Calendrier6mois,'DVD C1-3 Mon'!Mois,0)</definedName>
    <definedName name="OptionCalendrier6mois" localSheetId="140">MATCH('DVD C1-3 Sam'!Calendrier6mois,'DVD C1-3 Sam'!Mois,0)</definedName>
    <definedName name="OptionCalendrier6mois" localSheetId="182">MATCH('DVD C1-3 Sat'!Calendrier6mois,'DVD C1-3 Sat'!Mois,0)</definedName>
    <definedName name="OptionCalendrier6mois" localSheetId="183">MATCH('DVD C1-3 Sun'!Calendrier6mois,'DVD C1-3 Sun'!Mois,0)</definedName>
    <definedName name="OptionCalendrier6mois" localSheetId="180">MATCH('DVD C1-3 Thu'!Calendrier6mois,'DVD C1-3 Thu'!Mois,0)</definedName>
    <definedName name="OptionCalendrier6mois" localSheetId="178">MATCH('DVD C1-3 Tue'!Calendrier6mois,'DVD C1-3 Tue'!Mois,0)</definedName>
    <definedName name="OptionCalendrier6mois" localSheetId="139">MATCH('DVD C1-3 Ven'!Calendrier6mois,'DVD C1-3 Ven'!Mois,0)</definedName>
    <definedName name="OptionCalendrier6mois" localSheetId="179">MATCH('DVD C1-3 Wed'!Calendrier6mois,'DVD C1-3 Wed'!Mois,0)</definedName>
    <definedName name="OptionCalendrier6mois" localSheetId="127">MATCH('DVD C3-6 Dim'!Calendrier6mois,'DVD C3-6 Dim'!Mois,0)</definedName>
    <definedName name="OptionCalendrier6mois" localSheetId="167">MATCH('DVD C3-6 Fri'!Calendrier6mois,'DVD C3-6 Fri'!Mois,0)</definedName>
    <definedName name="OptionCalendrier6mois" localSheetId="124">MATCH('DVD C3-6 Jeu'!Calendrier6mois,'DVD C3-6 Jeu'!Mois,0)</definedName>
    <definedName name="OptionCalendrier6mois" localSheetId="121">MATCH('DVD C3-6 Lun'!Calendrier6mois,'DVD C3-6 Lun'!Mois,0)</definedName>
    <definedName name="OptionCalendrier6mois" localSheetId="122">MATCH('DVD C3-6 Mar'!Calendrier6mois,'DVD C3-6 Mar'!Mois,0)</definedName>
    <definedName name="OptionCalendrier6mois" localSheetId="123">MATCH('DVD C3-6 Mer'!Calendrier6mois,'DVD C3-6 Mer'!Mois,0)</definedName>
    <definedName name="OptionCalendrier6mois" localSheetId="163">MATCH('DVD C3-6 Mon'!Calendrier6mois,'DVD C3-6 Mon'!Mois,0)</definedName>
    <definedName name="OptionCalendrier6mois" localSheetId="126">MATCH('DVD C3-6 Sam'!Calendrier6mois,'DVD C3-6 Sam'!Mois,0)</definedName>
    <definedName name="OptionCalendrier6mois" localSheetId="168">MATCH('DVD C3-6 Sat'!Calendrier6mois,'DVD C3-6 Sat'!Mois,0)</definedName>
    <definedName name="OptionCalendrier6mois" localSheetId="169">MATCH('DVD C3-6 Sun'!Calendrier6mois,'DVD C3-6 Sun'!Mois,0)</definedName>
    <definedName name="OptionCalendrier6mois" localSheetId="166">MATCH('DVD C3-6 Thu'!Calendrier6mois,'DVD C3-6 Thu'!Mois,0)</definedName>
    <definedName name="OptionCalendrier6mois" localSheetId="164">MATCH('DVD C3-6 Tue'!Calendrier6mois,'DVD C3-6 Tue'!Mois,0)</definedName>
    <definedName name="OptionCalendrier6mois" localSheetId="125">MATCH('DVD C3-6 Ven'!Calendrier6mois,'DVD C3-6 Ven'!Mois,0)</definedName>
    <definedName name="OptionCalendrier6mois" localSheetId="165">MATCH('DVD C3-6 Wed'!Calendrier6mois,'DVD C3-6 Wed'!Mois,0)</definedName>
    <definedName name="OptionCalendrier6mois" localSheetId="148">MATCH('DVD C4-8 Dim'!Calendrier6mois,'DVD C4-8 Dim'!Mois,0)</definedName>
    <definedName name="OptionCalendrier6mois" localSheetId="188">MATCH('DVD C4-8 Fri'!Calendrier6mois,'DVD C4-8 Fri'!Mois,0)</definedName>
    <definedName name="OptionCalendrier6mois" localSheetId="145">MATCH('DVD C4-8 Jeu'!Calendrier6mois,'DVD C4-8 Jeu'!Mois,0)</definedName>
    <definedName name="OptionCalendrier6mois" localSheetId="142">MATCH('DVD C4-8 Lun'!Calendrier6mois,'DVD C4-8 Lun'!Mois,0)</definedName>
    <definedName name="OptionCalendrier6mois" localSheetId="143">MATCH('DVD C4-8 Mar'!Calendrier6mois,'DVD C4-8 Mar'!Mois,0)</definedName>
    <definedName name="OptionCalendrier6mois" localSheetId="144">MATCH('DVD C4-8 Mer'!Calendrier6mois,'DVD C4-8 Mer'!Mois,0)</definedName>
    <definedName name="OptionCalendrier6mois" localSheetId="184">MATCH('DVD C4-8 Mon'!Calendrier6mois,'DVD C4-8 Mon'!Mois,0)</definedName>
    <definedName name="OptionCalendrier6mois" localSheetId="147">MATCH('DVD C4-8 Sam'!Calendrier6mois,'DVD C4-8 Sam'!Mois,0)</definedName>
    <definedName name="OptionCalendrier6mois" localSheetId="189">MATCH('DVD C4-8 Sat'!Calendrier6mois,'DVD C4-8 Sat'!Mois,0)</definedName>
    <definedName name="OptionCalendrier6mois" localSheetId="190">MATCH('DVD C4-8 Sun'!Calendrier6mois,'DVD C4-8 Sun'!Mois,0)</definedName>
    <definedName name="OptionCalendrier6mois" localSheetId="187">MATCH('DVD C4-8 Thu'!Calendrier6mois,'DVD C4-8 Thu'!Mois,0)</definedName>
    <definedName name="OptionCalendrier6mois" localSheetId="185">MATCH('DVD C4-8 Tue'!Calendrier6mois,'DVD C4-8 Tue'!Mois,0)</definedName>
    <definedName name="OptionCalendrier6mois" localSheetId="146">MATCH('DVD C4-8 Ven'!Calendrier6mois,'DVD C4-8 Ven'!Mois,0)</definedName>
    <definedName name="OptionCalendrier6mois" localSheetId="186">MATCH('DVD C4-8 Wed'!Calendrier6mois,'DVD C4-8 Wed'!Mois,0)</definedName>
    <definedName name="OptionCalendrier6mois" localSheetId="134">MATCH('DVD C7+ Dim'!Calendrier6mois,'DVD C7+ Dim'!Mois,0)</definedName>
    <definedName name="OptionCalendrier6mois" localSheetId="174">MATCH('DVD C7+ Fri'!Calendrier6mois,'DVD C7+ Fri'!Mois,0)</definedName>
    <definedName name="OptionCalendrier6mois" localSheetId="131">MATCH('DVD C7+ Jeu'!Calendrier6mois,'DVD C7+ Jeu'!Mois,0)</definedName>
    <definedName name="OptionCalendrier6mois" localSheetId="128">MATCH('DVD C7+ Lun'!Calendrier6mois,'DVD C7+ Lun'!Mois,0)</definedName>
    <definedName name="OptionCalendrier6mois" localSheetId="129">MATCH('DVD C7+ Mar'!Calendrier6mois,'DVD C7+ Mar'!Mois,0)</definedName>
    <definedName name="OptionCalendrier6mois" localSheetId="130">MATCH('DVD C7+ Mer'!Calendrier6mois,'DVD C7+ Mer'!Mois,0)</definedName>
    <definedName name="OptionCalendrier6mois" localSheetId="170">MATCH('DVD C7+ Mon'!Calendrier6mois,'DVD C7+ Mon'!Mois,0)</definedName>
    <definedName name="OptionCalendrier6mois" localSheetId="133">MATCH('DVD C7+ Sam'!Calendrier6mois,'DVD C7+ Sam'!Mois,0)</definedName>
    <definedName name="OptionCalendrier6mois" localSheetId="175">MATCH('DVD C7+ Sat'!Calendrier6mois,'DVD C7+ Sat'!Mois,0)</definedName>
    <definedName name="OptionCalendrier6mois" localSheetId="176">MATCH('DVD C7+ Sun'!Calendrier6mois,'DVD C7+ Sun'!Mois,0)</definedName>
    <definedName name="OptionCalendrier6mois" localSheetId="173">MATCH('DVD C7+ Thu'!Calendrier6mois,'DVD C7+ Thu'!Mois,0)</definedName>
    <definedName name="OptionCalendrier6mois" localSheetId="171">MATCH('DVD C7+ Tue'!Calendrier6mois,'DVD C7+ Tue'!Mois,0)</definedName>
    <definedName name="OptionCalendrier6mois" localSheetId="132">MATCH('DVD C7+ Ven'!Calendrier6mois,'DVD C7+ Ven'!Mois,0)</definedName>
    <definedName name="OptionCalendrier6mois" localSheetId="172">MATCH('DVD C7+ Wed'!Calendrier6mois,'DVD C7+ Wed'!Mois,0)</definedName>
    <definedName name="OptionCalendrier6mois" localSheetId="155">MATCH('DVD C9+ Dim'!Calendrier6mois,'DVD C9+ Dim'!Mois,0)</definedName>
    <definedName name="OptionCalendrier6mois" localSheetId="195">MATCH('DVD C9+ Fri'!Calendrier6mois,'DVD C9+ Fri'!Mois,0)</definedName>
    <definedName name="OptionCalendrier6mois" localSheetId="152">MATCH('DVD C9+ Jeu'!Calendrier6mois,'DVD C9+ Jeu'!Mois,0)</definedName>
    <definedName name="OptionCalendrier6mois" localSheetId="149">MATCH('DVD C9+ Lun'!Calendrier6mois,'DVD C9+ Lun'!Mois,0)</definedName>
    <definedName name="OptionCalendrier6mois" localSheetId="150">MATCH('DVD C9+ Mar'!Calendrier6mois,'DVD C9+ Mar'!Mois,0)</definedName>
    <definedName name="OptionCalendrier6mois" localSheetId="151">MATCH('DVD C9+ Mer'!Calendrier6mois,'DVD C9+ Mer'!Mois,0)</definedName>
    <definedName name="OptionCalendrier6mois" localSheetId="191">MATCH('DVD C9+ Mon'!Calendrier6mois,'DVD C9+ Mon'!Mois,0)</definedName>
    <definedName name="OptionCalendrier6mois" localSheetId="154">MATCH('DVD C9+ Sam'!Calendrier6mois,'DVD C9+ Sam'!Mois,0)</definedName>
    <definedName name="OptionCalendrier6mois" localSheetId="196">MATCH('DVD C9+ Sat'!Calendrier6mois,'DVD C9+ Sat'!Mois,0)</definedName>
    <definedName name="OptionCalendrier6mois" localSheetId="197">MATCH('DVD C9+ Sun'!Calendrier6mois,'DVD C9+ Sun'!Mois,0)</definedName>
    <definedName name="OptionCalendrier6mois" localSheetId="194">MATCH('DVD C9+ Thu'!Calendrier6mois,'DVD C9+ Thu'!Mois,0)</definedName>
    <definedName name="OptionCalendrier6mois" localSheetId="192">MATCH('DVD C9+ Tue'!Calendrier6mois,'DVD C9+ Tue'!Mois,0)</definedName>
    <definedName name="OptionCalendrier6mois" localSheetId="153">MATCH('DVD C9+ Ven'!Calendrier6mois,'DVD C9+ Ven'!Mois,0)</definedName>
    <definedName name="OptionCalendrier6mois" localSheetId="193">MATCH('DVD C9+ Wed'!Calendrier6mois,'DVD C9+ Wed'!Mois,0)</definedName>
    <definedName name="OptionCalendrier6mois" localSheetId="50">MATCH('DVMP C1 1-21 Dim'!Calendrier6mois,'DVMP C1 1-21 Dim'!Mois,0)</definedName>
    <definedName name="OptionCalendrier6mois" localSheetId="83">MATCH('DVMP C1 1-21 Fri'!Calendrier6mois,'DVMP C1 1-21 Fri'!Mois,0)</definedName>
    <definedName name="OptionCalendrier6mois" localSheetId="47">MATCH('DVMP C1 1-21 Jeu'!Calendrier6mois,'DVMP C1 1-21 Jeu'!Mois,0)</definedName>
    <definedName name="OptionCalendrier6mois" localSheetId="44">MATCH('DVMP C1 1-21 Lun'!Calendrier6mois,'DVMP C1 1-21 Lun'!Mois,0)</definedName>
    <definedName name="OptionCalendrier6mois" localSheetId="45">MATCH('DVMP C1 1-21 Mar'!Calendrier6mois,'DVMP C1 1-21 Mar'!Mois,0)</definedName>
    <definedName name="OptionCalendrier6mois" localSheetId="46">MATCH('DVMP C1 1-21 Mer'!Calendrier6mois,'DVMP C1 1-21 Mer'!Mois,0)</definedName>
    <definedName name="OptionCalendrier6mois" localSheetId="79">MATCH('DVMP C1 1-21 Mon'!Calendrier6mois,'DVMP C1 1-21 Mon'!Mois,0)</definedName>
    <definedName name="OptionCalendrier6mois" localSheetId="49">MATCH('DVMP C1 1-21 Sam'!Calendrier6mois,'DVMP C1 1-21 Sam'!Mois,0)</definedName>
    <definedName name="OptionCalendrier6mois" localSheetId="84">MATCH('DVMP C1 1-21 Sat'!Calendrier6mois,'DVMP C1 1-21 Sat'!Mois,0)</definedName>
    <definedName name="OptionCalendrier6mois" localSheetId="85">MATCH('DVMP C1 1-21 Sun'!Calendrier6mois,'DVMP C1 1-21 Sun'!Mois,0)</definedName>
    <definedName name="OptionCalendrier6mois" localSheetId="82">MATCH('DVMP C1 1-21 Thu'!Calendrier6mois,'DVMP C1 1-21 Thu'!Mois,0)</definedName>
    <definedName name="OptionCalendrier6mois" localSheetId="80">MATCH('DVMP C1 1-21 Tue'!Calendrier6mois,'DVMP C1 1-21 Tue'!Mois,0)</definedName>
    <definedName name="OptionCalendrier6mois" localSheetId="48">MATCH('DVMP C1 1-21 Ven'!Calendrier6mois,'DVMP C1 1-21 Ven'!Mois,0)</definedName>
    <definedName name="OptionCalendrier6mois" localSheetId="81">MATCH('DVMP C1 1-21 Wed'!Calendrier6mois,'DVMP C1 1-21 Wed'!Mois,0)</definedName>
    <definedName name="OptionCalendrier6mois" localSheetId="57">MATCH('DVMP C1 22-42 Dim'!Calendrier6mois,'DVMP C1 22-42 Dim'!Mois,0)</definedName>
    <definedName name="OptionCalendrier6mois" localSheetId="97">MATCH('DVMP C1 22-42 Fri'!Calendrier6mois,'DVMP C1 22-42 Fri'!Mois,0)</definedName>
    <definedName name="OptionCalendrier6mois" localSheetId="54">MATCH('DVMP C1 22-42 Jeu'!Calendrier6mois,'DVMP C1 22-42 Jeu'!Mois,0)</definedName>
    <definedName name="OptionCalendrier6mois" localSheetId="51">MATCH('DVMP C1 22-42 Lun'!Calendrier6mois,'DVMP C1 22-42 Lun'!Mois,0)</definedName>
    <definedName name="OptionCalendrier6mois" localSheetId="52">MATCH('DVMP C1 22-42 Mar'!Calendrier6mois,'DVMP C1 22-42 Mar'!Mois,0)</definedName>
    <definedName name="OptionCalendrier6mois" localSheetId="53">MATCH('DVMP C1 22-42 Mer'!Calendrier6mois,'DVMP C1 22-42 Mer'!Mois,0)</definedName>
    <definedName name="OptionCalendrier6mois" localSheetId="93">MATCH('DVMP C1 22-42 Mon'!Calendrier6mois,'DVMP C1 22-42 Mon'!Mois,0)</definedName>
    <definedName name="OptionCalendrier6mois" localSheetId="56">MATCH('DVMP C1 22-42 Sam'!Calendrier6mois,'DVMP C1 22-42 Sam'!Mois,0)</definedName>
    <definedName name="OptionCalendrier6mois" localSheetId="98">MATCH('DVMP C1 22-42 Sat'!Calendrier6mois,'DVMP C1 22-42 Sat'!Mois,0)</definedName>
    <definedName name="OptionCalendrier6mois" localSheetId="99">MATCH('DVMP C1 22-42 Sun'!Calendrier6mois,'DVMP C1 22-42 Sun'!Mois,0)</definedName>
    <definedName name="OptionCalendrier6mois" localSheetId="96">MATCH('DVMP C1 22-42 Thu'!Calendrier6mois,'DVMP C1 22-42 Thu'!Mois,0)</definedName>
    <definedName name="OptionCalendrier6mois" localSheetId="94">MATCH('DVMP C1 22-42 Tue'!Calendrier6mois,'DVMP C1 22-42 Tue'!Mois,0)</definedName>
    <definedName name="OptionCalendrier6mois" localSheetId="55">MATCH('DVMP C1 22-42 Ven'!Calendrier6mois,'DVMP C1 22-42 Ven'!Mois,0)</definedName>
    <definedName name="OptionCalendrier6mois" localSheetId="95">MATCH('DVMP C1 22-42 Wed'!Calendrier6mois,'DVMP C1 22-42 Wed'!Mois,0)</definedName>
    <definedName name="OptionCalendrier6mois" localSheetId="78">MATCH('DVMP C10+ Dim'!Calendrier6mois,'DVMP C10+ Dim'!Mois,0)</definedName>
    <definedName name="OptionCalendrier6mois" localSheetId="111">MATCH('DVMP C10+ Fri'!Calendrier6mois,'DVMP C10+ Fri'!Mois,0)</definedName>
    <definedName name="OptionCalendrier6mois" localSheetId="75">MATCH('DVMP C10+ Jeu'!Calendrier6mois,'DVMP C10+ Jeu'!Mois,0)</definedName>
    <definedName name="OptionCalendrier6mois" localSheetId="72">MATCH('DVMP C10+ Lun'!Calendrier6mois,'DVMP C10+ Lun'!Mois,0)</definedName>
    <definedName name="OptionCalendrier6mois" localSheetId="73">MATCH('DVMP C10+ Mar'!Calendrier6mois,'DVMP C10+ Mar'!Mois,0)</definedName>
    <definedName name="OptionCalendrier6mois" localSheetId="74">MATCH('DVMP C10+ Mer'!Calendrier6mois,'DVMP C10+ Mer'!Mois,0)</definedName>
    <definedName name="OptionCalendrier6mois" localSheetId="107">MATCH('DVMP C10+ Mon'!Calendrier6mois,'DVMP C10+ Mon'!Mois,0)</definedName>
    <definedName name="OptionCalendrier6mois" localSheetId="77">MATCH('DVMP C10+ Sam'!Calendrier6mois,'DVMP C10+ Sam'!Mois,0)</definedName>
    <definedName name="OptionCalendrier6mois" localSheetId="112">MATCH('DVMP C10+ Sat'!Calendrier6mois,'DVMP C10+ Sat'!Mois,0)</definedName>
    <definedName name="OptionCalendrier6mois" localSheetId="113">MATCH('DVMP C10+ Sun'!Calendrier6mois,'DVMP C10+ Sun'!Mois,0)</definedName>
    <definedName name="OptionCalendrier6mois" localSheetId="110">MATCH('DVMP C10+ Thu'!Calendrier6mois,'DVMP C10+ Thu'!Mois,0)</definedName>
    <definedName name="OptionCalendrier6mois" localSheetId="108">MATCH('DVMP C10+ Tue'!Calendrier6mois,'DVMP C10+ Tue'!Mois,0)</definedName>
    <definedName name="OptionCalendrier6mois" localSheetId="76">MATCH('DVMP C10+ Ven'!Calendrier6mois,'DVMP C10+ Ven'!Mois,0)</definedName>
    <definedName name="OptionCalendrier6mois" localSheetId="109">MATCH('DVMP C10+ Wed'!Calendrier6mois,'DVMP C10+ Wed'!Mois,0)</definedName>
    <definedName name="OptionCalendrier6mois" localSheetId="64">MATCH('DVMP C2 1-21 Dim'!Calendrier6mois,'DVMP C2 1-21 Dim'!Mois,0)</definedName>
    <definedName name="OptionCalendrier6mois" localSheetId="90">MATCH('DVMP C2 1-21 Fri'!Calendrier6mois,'DVMP C2 1-21 Fri'!Mois,0)</definedName>
    <definedName name="OptionCalendrier6mois" localSheetId="61">MATCH('DVMP C2 1-21 Jeu'!Calendrier6mois,'DVMP C2 1-21 Jeu'!Mois,0)</definedName>
    <definedName name="OptionCalendrier6mois" localSheetId="58">MATCH('DVMP C2 1-21 Lun'!Calendrier6mois,'DVMP C2 1-21 Lun'!Mois,0)</definedName>
    <definedName name="OptionCalendrier6mois" localSheetId="59">MATCH('DVMP C2 1-21 Mar'!Calendrier6mois,'DVMP C2 1-21 Mar'!Mois,0)</definedName>
    <definedName name="OptionCalendrier6mois" localSheetId="60">MATCH('DVMP C2 1-21 Mer'!Calendrier6mois,'DVMP C2 1-21 Mer'!Mois,0)</definedName>
    <definedName name="OptionCalendrier6mois" localSheetId="86">MATCH('DVMP C2 1-21 Mon'!Calendrier6mois,'DVMP C2 1-21 Mon'!Mois,0)</definedName>
    <definedName name="OptionCalendrier6mois" localSheetId="63">MATCH('DVMP C2 1-21 Sam'!Calendrier6mois,'DVMP C2 1-21 Sam'!Mois,0)</definedName>
    <definedName name="OptionCalendrier6mois" localSheetId="91">MATCH('DVMP C2 1-21 Sat'!Calendrier6mois,'DVMP C2 1-21 Sat'!Mois,0)</definedName>
    <definedName name="OptionCalendrier6mois" localSheetId="92">MATCH('DVMP C2 1-21 Sun'!Calendrier6mois,'DVMP C2 1-21 Sun'!Mois,0)</definedName>
    <definedName name="OptionCalendrier6mois" localSheetId="89">MATCH('DVMP C2 1-21 Thu'!Calendrier6mois,'DVMP C2 1-21 Thu'!Mois,0)</definedName>
    <definedName name="OptionCalendrier6mois" localSheetId="87">MATCH('DVMP C2 1-21 Tue'!Calendrier6mois,'DVMP C2 1-21 Tue'!Mois,0)</definedName>
    <definedName name="OptionCalendrier6mois" localSheetId="62">MATCH('DVMP C2 1-21 Ven'!Calendrier6mois,'DVMP C2 1-21 Ven'!Mois,0)</definedName>
    <definedName name="OptionCalendrier6mois" localSheetId="88">MATCH('DVMP C2 1-21 Wed'!Calendrier6mois,'DVMP C2 1-21 Wed'!Mois,0)</definedName>
    <definedName name="OptionCalendrier6mois" localSheetId="71">MATCH('DVMP C2 22-42 Dim'!Calendrier6mois,'DVMP C2 22-42 Dim'!Mois,0)</definedName>
    <definedName name="OptionCalendrier6mois" localSheetId="104">MATCH('DVMP C2 22-42 Fri'!Calendrier6mois,'DVMP C2 22-42 Fri'!Mois,0)</definedName>
    <definedName name="OptionCalendrier6mois" localSheetId="68">MATCH('DVMP C2 22-42 Jeu'!Calendrier6mois,'DVMP C2 22-42 Jeu'!Mois,0)</definedName>
    <definedName name="OptionCalendrier6mois" localSheetId="65">MATCH('DVMP C2 22-42 Lun'!Calendrier6mois,'DVMP C2 22-42 Lun'!Mois,0)</definedName>
    <definedName name="OptionCalendrier6mois" localSheetId="66">MATCH('DVMP C2 22-42 Mar'!Calendrier6mois,'DVMP C2 22-42 Mar'!Mois,0)</definedName>
    <definedName name="OptionCalendrier6mois" localSheetId="67">MATCH('DVMP C2 22-42 Mer'!Calendrier6mois,'DVMP C2 22-42 Mer'!Mois,0)</definedName>
    <definedName name="OptionCalendrier6mois" localSheetId="100">MATCH('DVMP C2 22-42 Mon'!Calendrier6mois,'DVMP C2 22-42 Mon'!Mois,0)</definedName>
    <definedName name="OptionCalendrier6mois" localSheetId="70">MATCH('DVMP C2 22-42 Sam'!Calendrier6mois,'DVMP C2 22-42 Sam'!Mois,0)</definedName>
    <definedName name="OptionCalendrier6mois" localSheetId="105">MATCH('DVMP C2 22-42 Sat'!Calendrier6mois,'DVMP C2 22-42 Sat'!Mois,0)</definedName>
    <definedName name="OptionCalendrier6mois" localSheetId="106">MATCH('DVMP C2 22-42 Sun'!Calendrier6mois,'DVMP C2 22-42 Sun'!Mois,0)</definedName>
    <definedName name="OptionCalendrier6mois" localSheetId="103">MATCH('DVMP C2 22-42 Thu'!Calendrier6mois,'DVMP C2 22-42 Thu'!Mois,0)</definedName>
    <definedName name="OptionCalendrier6mois" localSheetId="101">MATCH('DVMP C2 22-42 Tue'!Calendrier6mois,'DVMP C2 22-42 Tue'!Mois,0)</definedName>
    <definedName name="OptionCalendrier6mois" localSheetId="69">MATCH('DVMP C2 22-42 Ven'!Calendrier6mois,'DVMP C2 22-42 Ven'!Mois,0)</definedName>
    <definedName name="OptionCalendrier6mois" localSheetId="102">MATCH('DVMP C2 22-42 Wed'!Calendrier6mois,'DVMP C2 22-42 Wed'!Mois,0)</definedName>
    <definedName name="OptionCalendrier6mois">MATCH(Calendrier6mois,Mois,0)</definedName>
    <definedName name="OptionCalendrier7mois" localSheetId="0">MATCH('Cover - Eng'!Calendrier7mois,[0]!Mois,0)</definedName>
    <definedName name="OptionCalendrier7mois" localSheetId="8">MATCH('DRD 1-2 Dim'!Calendrier7mois,'DRD 1-2 Dim'!Mois,0)</definedName>
    <definedName name="OptionCalendrier7mois" localSheetId="27">MATCH('DRD 1-2 Fri'!Calendrier7mois,'DRD 1-2 Fri'!Mois,0)</definedName>
    <definedName name="OptionCalendrier7mois" localSheetId="5">MATCH('DRD 1-2 Jeu'!Calendrier7mois,'DRD 1-2 Jeu'!Mois,0)</definedName>
    <definedName name="OptionCalendrier7mois" localSheetId="2">MATCH('DRD 1-2 Lun'!Calendrier7mois,'DRD 1-2 Lun'!Mois,0)</definedName>
    <definedName name="OptionCalendrier7mois" localSheetId="3">MATCH('DRD 1-2 Mar'!Calendrier7mois,'DRD 1-2 Mar'!Mois,0)</definedName>
    <definedName name="OptionCalendrier7mois" localSheetId="4">MATCH('DRD 1-2 Mer'!Calendrier7mois,'DRD 1-2 Mer'!Mois,0)</definedName>
    <definedName name="OptionCalendrier7mois" localSheetId="23">MATCH('DRD 1-2 Mon'!Calendrier7mois,'DRD 1-2 Mon'!Mois,0)</definedName>
    <definedName name="OptionCalendrier7mois" localSheetId="7">MATCH('DRD 1-2 Sam'!Calendrier7mois,'DRD 1-2 Sam'!Mois,0)</definedName>
    <definedName name="OptionCalendrier7mois" localSheetId="28">MATCH('DRD 1-2 Sat'!Calendrier7mois,'DRD 1-2 Sat'!Mois,0)</definedName>
    <definedName name="OptionCalendrier7mois" localSheetId="29">MATCH('DRD 1-2 Sun'!Calendrier7mois,'DRD 1-2 Sun'!Mois,0)</definedName>
    <definedName name="OptionCalendrier7mois" localSheetId="26">MATCH('DRD 1-2 Thu'!Calendrier7mois,'DRD 1-2 Thu'!Mois,0)</definedName>
    <definedName name="OptionCalendrier7mois" localSheetId="24">MATCH('DRD 1-2 Tue'!Calendrier7mois,'DRD 1-2 Tue'!Mois,0)</definedName>
    <definedName name="OptionCalendrier7mois" localSheetId="6">MATCH('DRD 1-2 Ven'!Calendrier7mois,'DRD 1-2 Ven'!Mois,0)</definedName>
    <definedName name="OptionCalendrier7mois" localSheetId="25">MATCH('DRD 1-2 Wed'!Calendrier7mois,'DRD 1-2 Wed'!Mois,0)</definedName>
    <definedName name="OptionCalendrier7mois" localSheetId="15">MATCH('DRD 3-6 Dim'!Calendrier7mois,'DRD 3-6 Dim'!Mois,0)</definedName>
    <definedName name="OptionCalendrier7mois" localSheetId="34">MATCH('DRD 3-6 Fri'!Calendrier7mois,'DRD 3-6 Fri'!Mois,0)</definedName>
    <definedName name="OptionCalendrier7mois" localSheetId="12">MATCH('DRD 3-6 Jeu'!Calendrier7mois,'DRD 3-6 Jeu'!Mois,0)</definedName>
    <definedName name="OptionCalendrier7mois" localSheetId="9">MATCH('DRD 3-6 Lun'!Calendrier7mois,'DRD 3-6 Lun'!Mois,0)</definedName>
    <definedName name="OptionCalendrier7mois" localSheetId="10">MATCH('DRD 3-6 Mar'!Calendrier7mois,'DRD 3-6 Mar'!Mois,0)</definedName>
    <definedName name="OptionCalendrier7mois" localSheetId="11">MATCH('DRD 3-6 Mer'!Calendrier7mois,'DRD 3-6 Mer'!Mois,0)</definedName>
    <definedName name="OptionCalendrier7mois" localSheetId="30">MATCH('DRD 3-6 Mon'!Calendrier7mois,'DRD 3-6 Mon'!Mois,0)</definedName>
    <definedName name="OptionCalendrier7mois" localSheetId="14">MATCH('DRD 3-6 Sam'!Calendrier7mois,'DRD 3-6 Sam'!Mois,0)</definedName>
    <definedName name="OptionCalendrier7mois" localSheetId="35">MATCH('DRD 3-6 Sat'!Calendrier7mois,'DRD 3-6 Sat'!Mois,0)</definedName>
    <definedName name="OptionCalendrier7mois" localSheetId="36">MATCH('DRD 3-6 Sun'!Calendrier7mois,'DRD 3-6 Sun'!Mois,0)</definedName>
    <definedName name="OptionCalendrier7mois" localSheetId="33">MATCH('DRD 3-6 Thu'!Calendrier7mois,'DRD 3-6 Thu'!Mois,0)</definedName>
    <definedName name="OptionCalendrier7mois" localSheetId="31">MATCH('DRD 3-6 Tue'!Calendrier7mois,'DRD 3-6 Tue'!Mois,0)</definedName>
    <definedName name="OptionCalendrier7mois" localSheetId="13">MATCH('DRD 3-6 Ven'!Calendrier7mois,'DRD 3-6 Ven'!Mois,0)</definedName>
    <definedName name="OptionCalendrier7mois" localSheetId="32">MATCH('DRD 3-6 Wed'!Calendrier7mois,'DRD 3-6 Wed'!Mois,0)</definedName>
    <definedName name="OptionCalendrier7mois" localSheetId="22">MATCH('DRD 7+ Dim'!Calendrier7mois,'DRD 7+ Dim'!Mois,0)</definedName>
    <definedName name="OptionCalendrier7mois" localSheetId="41">MATCH('DRD 7+ Fri'!Calendrier7mois,'DRD 7+ Fri'!Mois,0)</definedName>
    <definedName name="OptionCalendrier7mois" localSheetId="19">MATCH('DRD 7+ Jeu'!Calendrier7mois,'DRD 7+ Jeu'!Mois,0)</definedName>
    <definedName name="OptionCalendrier7mois" localSheetId="16">MATCH('DRD 7+ Lun'!Calendrier7mois,'DRD 7+ Lun'!Mois,0)</definedName>
    <definedName name="OptionCalendrier7mois" localSheetId="17">MATCH('DRD 7+ Mar'!Calendrier7mois,'DRD 7+ Mar'!Mois,0)</definedName>
    <definedName name="OptionCalendrier7mois" localSheetId="18">MATCH('DRD 7+ Mer'!Calendrier7mois,'DRD 7+ Mer'!Mois,0)</definedName>
    <definedName name="OptionCalendrier7mois" localSheetId="37">MATCH('DRD 7+ Mon'!Calendrier7mois,'DRD 7+ Mon'!Mois,0)</definedName>
    <definedName name="OptionCalendrier7mois" localSheetId="21">MATCH('DRD 7+ Sam'!Calendrier7mois,'DRD 7+ Sam'!Mois,0)</definedName>
    <definedName name="OptionCalendrier7mois" localSheetId="42">MATCH('DRD 7+ Sat'!Calendrier7mois,'DRD 7+ Sat'!Mois,0)</definedName>
    <definedName name="OptionCalendrier7mois" localSheetId="43">MATCH('DRD 7+ Sun'!Calendrier7mois,'DRD 7+ Sun'!Mois,0)</definedName>
    <definedName name="OptionCalendrier7mois" localSheetId="40">MATCH('DRD 7+ Thu'!Calendrier7mois,'DRD 7+ Thu'!Mois,0)</definedName>
    <definedName name="OptionCalendrier7mois" localSheetId="38">MATCH('DRD 7+ Tue'!Calendrier7mois,'DRD 7+ Tue'!Mois,0)</definedName>
    <definedName name="OptionCalendrier7mois" localSheetId="20">MATCH('DRD 7+ Ven'!Calendrier7mois,'DRD 7+ Ven'!Mois,0)</definedName>
    <definedName name="OptionCalendrier7mois" localSheetId="39">MATCH('DRD 7+ Wed'!Calendrier7mois,'DRD 7+ Wed'!Mois,0)</definedName>
    <definedName name="OptionCalendrier7mois" localSheetId="120">MATCH('DVD C1-2 Dim'!Calendrier7mois,'DVD C1-2 Dim'!Mois,0)</definedName>
    <definedName name="OptionCalendrier7mois" localSheetId="160">MATCH('DVD C1-2 Fri'!Calendrier7mois,'DVD C1-2 Fri'!Mois,0)</definedName>
    <definedName name="OptionCalendrier7mois" localSheetId="117">MATCH('DVD C1-2 Jeu'!Calendrier7mois,'DVD C1-2 Jeu'!Mois,0)</definedName>
    <definedName name="OptionCalendrier7mois" localSheetId="114">MATCH('DVD C1-2 Lun'!Calendrier7mois,'DVD C1-2 Lun'!Mois,0)</definedName>
    <definedName name="OptionCalendrier7mois" localSheetId="115">MATCH('DVD C1-2 Mar'!Calendrier7mois,'DVD C1-2 Mar'!Mois,0)</definedName>
    <definedName name="OptionCalendrier7mois" localSheetId="116">MATCH('DVD C1-2 Mer'!Calendrier7mois,'DVD C1-2 Mer'!Mois,0)</definedName>
    <definedName name="OptionCalendrier7mois" localSheetId="156">MATCH('DVD C1-2 Mon'!Calendrier7mois,'DVD C1-2 Mon'!Mois,0)</definedName>
    <definedName name="OptionCalendrier7mois" localSheetId="119">MATCH('DVD C1-2 Sam'!Calendrier7mois,'DVD C1-2 Sam'!Mois,0)</definedName>
    <definedName name="OptionCalendrier7mois" localSheetId="161">MATCH('DVD C1-2 Sat'!Calendrier7mois,'DVD C1-2 Sat'!Mois,0)</definedName>
    <definedName name="OptionCalendrier7mois" localSheetId="162">MATCH('DVD C1-2 Sun'!Calendrier7mois,'DVD C1-2 Sun'!Mois,0)</definedName>
    <definedName name="OptionCalendrier7mois" localSheetId="159">MATCH('DVD C1-2 Thu'!Calendrier7mois,'DVD C1-2 Thu'!Mois,0)</definedName>
    <definedName name="OptionCalendrier7mois" localSheetId="157">MATCH('DVD C1-2 Tue'!Calendrier7mois,'DVD C1-2 Tue'!Mois,0)</definedName>
    <definedName name="OptionCalendrier7mois" localSheetId="118">MATCH('DVD C1-2 Ven'!Calendrier7mois,'DVD C1-2 Ven'!Mois,0)</definedName>
    <definedName name="OptionCalendrier7mois" localSheetId="158">MATCH('DVD C1-2 Wed'!Calendrier7mois,'DVD C1-2 Wed'!Mois,0)</definedName>
    <definedName name="OptionCalendrier7mois" localSheetId="141">MATCH('DVD C1-3 Dim'!Calendrier7mois,'DVD C1-3 Dim'!Mois,0)</definedName>
    <definedName name="OptionCalendrier7mois" localSheetId="181">MATCH('DVD C1-3 Fri'!Calendrier7mois,'DVD C1-3 Fri'!Mois,0)</definedName>
    <definedName name="OptionCalendrier7mois" localSheetId="138">MATCH('DVD C1-3 Jeu'!Calendrier7mois,'DVD C1-3 Jeu'!Mois,0)</definedName>
    <definedName name="OptionCalendrier7mois" localSheetId="135">MATCH('DVD C1-3 Lun'!Calendrier7mois,'DVD C1-3 Lun'!Mois,0)</definedName>
    <definedName name="OptionCalendrier7mois" localSheetId="136">MATCH('DVD C1-3 Mar'!Calendrier7mois,'DVD C1-3 Mar'!Mois,0)</definedName>
    <definedName name="OptionCalendrier7mois" localSheetId="137">MATCH('DVD C1-3 Mer'!Calendrier7mois,'DVD C1-3 Mer'!Mois,0)</definedName>
    <definedName name="OptionCalendrier7mois" localSheetId="177">MATCH('DVD C1-3 Mon'!Calendrier7mois,'DVD C1-3 Mon'!Mois,0)</definedName>
    <definedName name="OptionCalendrier7mois" localSheetId="140">MATCH('DVD C1-3 Sam'!Calendrier7mois,'DVD C1-3 Sam'!Mois,0)</definedName>
    <definedName name="OptionCalendrier7mois" localSheetId="182">MATCH('DVD C1-3 Sat'!Calendrier7mois,'DVD C1-3 Sat'!Mois,0)</definedName>
    <definedName name="OptionCalendrier7mois" localSheetId="183">MATCH('DVD C1-3 Sun'!Calendrier7mois,'DVD C1-3 Sun'!Mois,0)</definedName>
    <definedName name="OptionCalendrier7mois" localSheetId="180">MATCH('DVD C1-3 Thu'!Calendrier7mois,'DVD C1-3 Thu'!Mois,0)</definedName>
    <definedName name="OptionCalendrier7mois" localSheetId="178">MATCH('DVD C1-3 Tue'!Calendrier7mois,'DVD C1-3 Tue'!Mois,0)</definedName>
    <definedName name="OptionCalendrier7mois" localSheetId="139">MATCH('DVD C1-3 Ven'!Calendrier7mois,'DVD C1-3 Ven'!Mois,0)</definedName>
    <definedName name="OptionCalendrier7mois" localSheetId="179">MATCH('DVD C1-3 Wed'!Calendrier7mois,'DVD C1-3 Wed'!Mois,0)</definedName>
    <definedName name="OptionCalendrier7mois" localSheetId="127">MATCH('DVD C3-6 Dim'!Calendrier7mois,'DVD C3-6 Dim'!Mois,0)</definedName>
    <definedName name="OptionCalendrier7mois" localSheetId="167">MATCH('DVD C3-6 Fri'!Calendrier7mois,'DVD C3-6 Fri'!Mois,0)</definedName>
    <definedName name="OptionCalendrier7mois" localSheetId="124">MATCH('DVD C3-6 Jeu'!Calendrier7mois,'DVD C3-6 Jeu'!Mois,0)</definedName>
    <definedName name="OptionCalendrier7mois" localSheetId="121">MATCH('DVD C3-6 Lun'!Calendrier7mois,'DVD C3-6 Lun'!Mois,0)</definedName>
    <definedName name="OptionCalendrier7mois" localSheetId="122">MATCH('DVD C3-6 Mar'!Calendrier7mois,'DVD C3-6 Mar'!Mois,0)</definedName>
    <definedName name="OptionCalendrier7mois" localSheetId="123">MATCH('DVD C3-6 Mer'!Calendrier7mois,'DVD C3-6 Mer'!Mois,0)</definedName>
    <definedName name="OptionCalendrier7mois" localSheetId="163">MATCH('DVD C3-6 Mon'!Calendrier7mois,'DVD C3-6 Mon'!Mois,0)</definedName>
    <definedName name="OptionCalendrier7mois" localSheetId="126">MATCH('DVD C3-6 Sam'!Calendrier7mois,'DVD C3-6 Sam'!Mois,0)</definedName>
    <definedName name="OptionCalendrier7mois" localSheetId="168">MATCH('DVD C3-6 Sat'!Calendrier7mois,'DVD C3-6 Sat'!Mois,0)</definedName>
    <definedName name="OptionCalendrier7mois" localSheetId="169">MATCH('DVD C3-6 Sun'!Calendrier7mois,'DVD C3-6 Sun'!Mois,0)</definedName>
    <definedName name="OptionCalendrier7mois" localSheetId="166">MATCH('DVD C3-6 Thu'!Calendrier7mois,'DVD C3-6 Thu'!Mois,0)</definedName>
    <definedName name="OptionCalendrier7mois" localSheetId="164">MATCH('DVD C3-6 Tue'!Calendrier7mois,'DVD C3-6 Tue'!Mois,0)</definedName>
    <definedName name="OptionCalendrier7mois" localSheetId="125">MATCH('DVD C3-6 Ven'!Calendrier7mois,'DVD C3-6 Ven'!Mois,0)</definedName>
    <definedName name="OptionCalendrier7mois" localSheetId="165">MATCH('DVD C3-6 Wed'!Calendrier7mois,'DVD C3-6 Wed'!Mois,0)</definedName>
    <definedName name="OptionCalendrier7mois" localSheetId="148">MATCH('DVD C4-8 Dim'!Calendrier7mois,'DVD C4-8 Dim'!Mois,0)</definedName>
    <definedName name="OptionCalendrier7mois" localSheetId="188">MATCH('DVD C4-8 Fri'!Calendrier7mois,'DVD C4-8 Fri'!Mois,0)</definedName>
    <definedName name="OptionCalendrier7mois" localSheetId="145">MATCH('DVD C4-8 Jeu'!Calendrier7mois,'DVD C4-8 Jeu'!Mois,0)</definedName>
    <definedName name="OptionCalendrier7mois" localSheetId="142">MATCH('DVD C4-8 Lun'!Calendrier7mois,'DVD C4-8 Lun'!Mois,0)</definedName>
    <definedName name="OptionCalendrier7mois" localSheetId="143">MATCH('DVD C4-8 Mar'!Calendrier7mois,'DVD C4-8 Mar'!Mois,0)</definedName>
    <definedName name="OptionCalendrier7mois" localSheetId="144">MATCH('DVD C4-8 Mer'!Calendrier7mois,'DVD C4-8 Mer'!Mois,0)</definedName>
    <definedName name="OptionCalendrier7mois" localSheetId="184">MATCH('DVD C4-8 Mon'!Calendrier7mois,'DVD C4-8 Mon'!Mois,0)</definedName>
    <definedName name="OptionCalendrier7mois" localSheetId="147">MATCH('DVD C4-8 Sam'!Calendrier7mois,'DVD C4-8 Sam'!Mois,0)</definedName>
    <definedName name="OptionCalendrier7mois" localSheetId="189">MATCH('DVD C4-8 Sat'!Calendrier7mois,'DVD C4-8 Sat'!Mois,0)</definedName>
    <definedName name="OptionCalendrier7mois" localSheetId="190">MATCH('DVD C4-8 Sun'!Calendrier7mois,'DVD C4-8 Sun'!Mois,0)</definedName>
    <definedName name="OptionCalendrier7mois" localSheetId="187">MATCH('DVD C4-8 Thu'!Calendrier7mois,'DVD C4-8 Thu'!Mois,0)</definedName>
    <definedName name="OptionCalendrier7mois" localSheetId="185">MATCH('DVD C4-8 Tue'!Calendrier7mois,'DVD C4-8 Tue'!Mois,0)</definedName>
    <definedName name="OptionCalendrier7mois" localSheetId="146">MATCH('DVD C4-8 Ven'!Calendrier7mois,'DVD C4-8 Ven'!Mois,0)</definedName>
    <definedName name="OptionCalendrier7mois" localSheetId="186">MATCH('DVD C4-8 Wed'!Calendrier7mois,'DVD C4-8 Wed'!Mois,0)</definedName>
    <definedName name="OptionCalendrier7mois" localSheetId="134">MATCH('DVD C7+ Dim'!Calendrier7mois,'DVD C7+ Dim'!Mois,0)</definedName>
    <definedName name="OptionCalendrier7mois" localSheetId="174">MATCH('DVD C7+ Fri'!Calendrier7mois,'DVD C7+ Fri'!Mois,0)</definedName>
    <definedName name="OptionCalendrier7mois" localSheetId="131">MATCH('DVD C7+ Jeu'!Calendrier7mois,'DVD C7+ Jeu'!Mois,0)</definedName>
    <definedName name="OptionCalendrier7mois" localSheetId="128">MATCH('DVD C7+ Lun'!Calendrier7mois,'DVD C7+ Lun'!Mois,0)</definedName>
    <definedName name="OptionCalendrier7mois" localSheetId="129">MATCH('DVD C7+ Mar'!Calendrier7mois,'DVD C7+ Mar'!Mois,0)</definedName>
    <definedName name="OptionCalendrier7mois" localSheetId="130">MATCH('DVD C7+ Mer'!Calendrier7mois,'DVD C7+ Mer'!Mois,0)</definedName>
    <definedName name="OptionCalendrier7mois" localSheetId="170">MATCH('DVD C7+ Mon'!Calendrier7mois,'DVD C7+ Mon'!Mois,0)</definedName>
    <definedName name="OptionCalendrier7mois" localSheetId="133">MATCH('DVD C7+ Sam'!Calendrier7mois,'DVD C7+ Sam'!Mois,0)</definedName>
    <definedName name="OptionCalendrier7mois" localSheetId="175">MATCH('DVD C7+ Sat'!Calendrier7mois,'DVD C7+ Sat'!Mois,0)</definedName>
    <definedName name="OptionCalendrier7mois" localSheetId="176">MATCH('DVD C7+ Sun'!Calendrier7mois,'DVD C7+ Sun'!Mois,0)</definedName>
    <definedName name="OptionCalendrier7mois" localSheetId="173">MATCH('DVD C7+ Thu'!Calendrier7mois,'DVD C7+ Thu'!Mois,0)</definedName>
    <definedName name="OptionCalendrier7mois" localSheetId="171">MATCH('DVD C7+ Tue'!Calendrier7mois,'DVD C7+ Tue'!Mois,0)</definedName>
    <definedName name="OptionCalendrier7mois" localSheetId="132">MATCH('DVD C7+ Ven'!Calendrier7mois,'DVD C7+ Ven'!Mois,0)</definedName>
    <definedName name="OptionCalendrier7mois" localSheetId="172">MATCH('DVD C7+ Wed'!Calendrier7mois,'DVD C7+ Wed'!Mois,0)</definedName>
    <definedName name="OptionCalendrier7mois" localSheetId="155">MATCH('DVD C9+ Dim'!Calendrier7mois,'DVD C9+ Dim'!Mois,0)</definedName>
    <definedName name="OptionCalendrier7mois" localSheetId="195">MATCH('DVD C9+ Fri'!Calendrier7mois,'DVD C9+ Fri'!Mois,0)</definedName>
    <definedName name="OptionCalendrier7mois" localSheetId="152">MATCH('DVD C9+ Jeu'!Calendrier7mois,'DVD C9+ Jeu'!Mois,0)</definedName>
    <definedName name="OptionCalendrier7mois" localSheetId="149">MATCH('DVD C9+ Lun'!Calendrier7mois,'DVD C9+ Lun'!Mois,0)</definedName>
    <definedName name="OptionCalendrier7mois" localSheetId="150">MATCH('DVD C9+ Mar'!Calendrier7mois,'DVD C9+ Mar'!Mois,0)</definedName>
    <definedName name="OptionCalendrier7mois" localSheetId="151">MATCH('DVD C9+ Mer'!Calendrier7mois,'DVD C9+ Mer'!Mois,0)</definedName>
    <definedName name="OptionCalendrier7mois" localSheetId="191">MATCH('DVD C9+ Mon'!Calendrier7mois,'DVD C9+ Mon'!Mois,0)</definedName>
    <definedName name="OptionCalendrier7mois" localSheetId="154">MATCH('DVD C9+ Sam'!Calendrier7mois,'DVD C9+ Sam'!Mois,0)</definedName>
    <definedName name="OptionCalendrier7mois" localSheetId="196">MATCH('DVD C9+ Sat'!Calendrier7mois,'DVD C9+ Sat'!Mois,0)</definedName>
    <definedName name="OptionCalendrier7mois" localSheetId="197">MATCH('DVD C9+ Sun'!Calendrier7mois,'DVD C9+ Sun'!Mois,0)</definedName>
    <definedName name="OptionCalendrier7mois" localSheetId="194">MATCH('DVD C9+ Thu'!Calendrier7mois,'DVD C9+ Thu'!Mois,0)</definedName>
    <definedName name="OptionCalendrier7mois" localSheetId="192">MATCH('DVD C9+ Tue'!Calendrier7mois,'DVD C9+ Tue'!Mois,0)</definedName>
    <definedName name="OptionCalendrier7mois" localSheetId="153">MATCH('DVD C9+ Ven'!Calendrier7mois,'DVD C9+ Ven'!Mois,0)</definedName>
    <definedName name="OptionCalendrier7mois" localSheetId="193">MATCH('DVD C9+ Wed'!Calendrier7mois,'DVD C9+ Wed'!Mois,0)</definedName>
    <definedName name="OptionCalendrier7mois" localSheetId="50">MATCH('DVMP C1 1-21 Dim'!Calendrier7mois,'DVMP C1 1-21 Dim'!Mois,0)</definedName>
    <definedName name="OptionCalendrier7mois" localSheetId="83">MATCH('DVMP C1 1-21 Fri'!Calendrier7mois,'DVMP C1 1-21 Fri'!Mois,0)</definedName>
    <definedName name="OptionCalendrier7mois" localSheetId="47">MATCH('DVMP C1 1-21 Jeu'!Calendrier7mois,'DVMP C1 1-21 Jeu'!Mois,0)</definedName>
    <definedName name="OptionCalendrier7mois" localSheetId="44">MATCH('DVMP C1 1-21 Lun'!Calendrier7mois,'DVMP C1 1-21 Lun'!Mois,0)</definedName>
    <definedName name="OptionCalendrier7mois" localSheetId="45">MATCH('DVMP C1 1-21 Mar'!Calendrier7mois,'DVMP C1 1-21 Mar'!Mois,0)</definedName>
    <definedName name="OptionCalendrier7mois" localSheetId="46">MATCH('DVMP C1 1-21 Mer'!Calendrier7mois,'DVMP C1 1-21 Mer'!Mois,0)</definedName>
    <definedName name="OptionCalendrier7mois" localSheetId="79">MATCH('DVMP C1 1-21 Mon'!Calendrier7mois,'DVMP C1 1-21 Mon'!Mois,0)</definedName>
    <definedName name="OptionCalendrier7mois" localSheetId="49">MATCH('DVMP C1 1-21 Sam'!Calendrier7mois,'DVMP C1 1-21 Sam'!Mois,0)</definedName>
    <definedName name="OptionCalendrier7mois" localSheetId="84">MATCH('DVMP C1 1-21 Sat'!Calendrier7mois,'DVMP C1 1-21 Sat'!Mois,0)</definedName>
    <definedName name="OptionCalendrier7mois" localSheetId="85">MATCH('DVMP C1 1-21 Sun'!Calendrier7mois,'DVMP C1 1-21 Sun'!Mois,0)</definedName>
    <definedName name="OptionCalendrier7mois" localSheetId="82">MATCH('DVMP C1 1-21 Thu'!Calendrier7mois,'DVMP C1 1-21 Thu'!Mois,0)</definedName>
    <definedName name="OptionCalendrier7mois" localSheetId="80">MATCH('DVMP C1 1-21 Tue'!Calendrier7mois,'DVMP C1 1-21 Tue'!Mois,0)</definedName>
    <definedName name="OptionCalendrier7mois" localSheetId="48">MATCH('DVMP C1 1-21 Ven'!Calendrier7mois,'DVMP C1 1-21 Ven'!Mois,0)</definedName>
    <definedName name="OptionCalendrier7mois" localSheetId="81">MATCH('DVMP C1 1-21 Wed'!Calendrier7mois,'DVMP C1 1-21 Wed'!Mois,0)</definedName>
    <definedName name="OptionCalendrier7mois" localSheetId="57">MATCH('DVMP C1 22-42 Dim'!Calendrier7mois,'DVMP C1 22-42 Dim'!Mois,0)</definedName>
    <definedName name="OptionCalendrier7mois" localSheetId="97">MATCH('DVMP C1 22-42 Fri'!Calendrier7mois,'DVMP C1 22-42 Fri'!Mois,0)</definedName>
    <definedName name="OptionCalendrier7mois" localSheetId="54">MATCH('DVMP C1 22-42 Jeu'!Calendrier7mois,'DVMP C1 22-42 Jeu'!Mois,0)</definedName>
    <definedName name="OptionCalendrier7mois" localSheetId="51">MATCH('DVMP C1 22-42 Lun'!Calendrier7mois,'DVMP C1 22-42 Lun'!Mois,0)</definedName>
    <definedName name="OptionCalendrier7mois" localSheetId="52">MATCH('DVMP C1 22-42 Mar'!Calendrier7mois,'DVMP C1 22-42 Mar'!Mois,0)</definedName>
    <definedName name="OptionCalendrier7mois" localSheetId="53">MATCH('DVMP C1 22-42 Mer'!Calendrier7mois,'DVMP C1 22-42 Mer'!Mois,0)</definedName>
    <definedName name="OptionCalendrier7mois" localSheetId="93">MATCH('DVMP C1 22-42 Mon'!Calendrier7mois,'DVMP C1 22-42 Mon'!Mois,0)</definedName>
    <definedName name="OptionCalendrier7mois" localSheetId="56">MATCH('DVMP C1 22-42 Sam'!Calendrier7mois,'DVMP C1 22-42 Sam'!Mois,0)</definedName>
    <definedName name="OptionCalendrier7mois" localSheetId="98">MATCH('DVMP C1 22-42 Sat'!Calendrier7mois,'DVMP C1 22-42 Sat'!Mois,0)</definedName>
    <definedName name="OptionCalendrier7mois" localSheetId="99">MATCH('DVMP C1 22-42 Sun'!Calendrier7mois,'DVMP C1 22-42 Sun'!Mois,0)</definedName>
    <definedName name="OptionCalendrier7mois" localSheetId="96">MATCH('DVMP C1 22-42 Thu'!Calendrier7mois,'DVMP C1 22-42 Thu'!Mois,0)</definedName>
    <definedName name="OptionCalendrier7mois" localSheetId="94">MATCH('DVMP C1 22-42 Tue'!Calendrier7mois,'DVMP C1 22-42 Tue'!Mois,0)</definedName>
    <definedName name="OptionCalendrier7mois" localSheetId="55">MATCH('DVMP C1 22-42 Ven'!Calendrier7mois,'DVMP C1 22-42 Ven'!Mois,0)</definedName>
    <definedName name="OptionCalendrier7mois" localSheetId="95">MATCH('DVMP C1 22-42 Wed'!Calendrier7mois,'DVMP C1 22-42 Wed'!Mois,0)</definedName>
    <definedName name="OptionCalendrier7mois" localSheetId="78">MATCH('DVMP C10+ Dim'!Calendrier7mois,'DVMP C10+ Dim'!Mois,0)</definedName>
    <definedName name="OptionCalendrier7mois" localSheetId="111">MATCH('DVMP C10+ Fri'!Calendrier7mois,'DVMP C10+ Fri'!Mois,0)</definedName>
    <definedName name="OptionCalendrier7mois" localSheetId="75">MATCH('DVMP C10+ Jeu'!Calendrier7mois,'DVMP C10+ Jeu'!Mois,0)</definedName>
    <definedName name="OptionCalendrier7mois" localSheetId="72">MATCH('DVMP C10+ Lun'!Calendrier7mois,'DVMP C10+ Lun'!Mois,0)</definedName>
    <definedName name="OptionCalendrier7mois" localSheetId="73">MATCH('DVMP C10+ Mar'!Calendrier7mois,'DVMP C10+ Mar'!Mois,0)</definedName>
    <definedName name="OptionCalendrier7mois" localSheetId="74">MATCH('DVMP C10+ Mer'!Calendrier7mois,'DVMP C10+ Mer'!Mois,0)</definedName>
    <definedName name="OptionCalendrier7mois" localSheetId="107">MATCH('DVMP C10+ Mon'!Calendrier7mois,'DVMP C10+ Mon'!Mois,0)</definedName>
    <definedName name="OptionCalendrier7mois" localSheetId="77">MATCH('DVMP C10+ Sam'!Calendrier7mois,'DVMP C10+ Sam'!Mois,0)</definedName>
    <definedName name="OptionCalendrier7mois" localSheetId="112">MATCH('DVMP C10+ Sat'!Calendrier7mois,'DVMP C10+ Sat'!Mois,0)</definedName>
    <definedName name="OptionCalendrier7mois" localSheetId="113">MATCH('DVMP C10+ Sun'!Calendrier7mois,'DVMP C10+ Sun'!Mois,0)</definedName>
    <definedName name="OptionCalendrier7mois" localSheetId="110">MATCH('DVMP C10+ Thu'!Calendrier7mois,'DVMP C10+ Thu'!Mois,0)</definedName>
    <definedName name="OptionCalendrier7mois" localSheetId="108">MATCH('DVMP C10+ Tue'!Calendrier7mois,'DVMP C10+ Tue'!Mois,0)</definedName>
    <definedName name="OptionCalendrier7mois" localSheetId="76">MATCH('DVMP C10+ Ven'!Calendrier7mois,'DVMP C10+ Ven'!Mois,0)</definedName>
    <definedName name="OptionCalendrier7mois" localSheetId="109">MATCH('DVMP C10+ Wed'!Calendrier7mois,'DVMP C10+ Wed'!Mois,0)</definedName>
    <definedName name="OptionCalendrier7mois" localSheetId="64">MATCH('DVMP C2 1-21 Dim'!Calendrier7mois,'DVMP C2 1-21 Dim'!Mois,0)</definedName>
    <definedName name="OptionCalendrier7mois" localSheetId="90">MATCH('DVMP C2 1-21 Fri'!Calendrier7mois,'DVMP C2 1-21 Fri'!Mois,0)</definedName>
    <definedName name="OptionCalendrier7mois" localSheetId="61">MATCH('DVMP C2 1-21 Jeu'!Calendrier7mois,'DVMP C2 1-21 Jeu'!Mois,0)</definedName>
    <definedName name="OptionCalendrier7mois" localSheetId="58">MATCH('DVMP C2 1-21 Lun'!Calendrier7mois,'DVMP C2 1-21 Lun'!Mois,0)</definedName>
    <definedName name="OptionCalendrier7mois" localSheetId="59">MATCH('DVMP C2 1-21 Mar'!Calendrier7mois,'DVMP C2 1-21 Mar'!Mois,0)</definedName>
    <definedName name="OptionCalendrier7mois" localSheetId="60">MATCH('DVMP C2 1-21 Mer'!Calendrier7mois,'DVMP C2 1-21 Mer'!Mois,0)</definedName>
    <definedName name="OptionCalendrier7mois" localSheetId="86">MATCH('DVMP C2 1-21 Mon'!Calendrier7mois,'DVMP C2 1-21 Mon'!Mois,0)</definedName>
    <definedName name="OptionCalendrier7mois" localSheetId="63">MATCH('DVMP C2 1-21 Sam'!Calendrier7mois,'DVMP C2 1-21 Sam'!Mois,0)</definedName>
    <definedName name="OptionCalendrier7mois" localSheetId="91">MATCH('DVMP C2 1-21 Sat'!Calendrier7mois,'DVMP C2 1-21 Sat'!Mois,0)</definedName>
    <definedName name="OptionCalendrier7mois" localSheetId="92">MATCH('DVMP C2 1-21 Sun'!Calendrier7mois,'DVMP C2 1-21 Sun'!Mois,0)</definedName>
    <definedName name="OptionCalendrier7mois" localSheetId="89">MATCH('DVMP C2 1-21 Thu'!Calendrier7mois,'DVMP C2 1-21 Thu'!Mois,0)</definedName>
    <definedName name="OptionCalendrier7mois" localSheetId="87">MATCH('DVMP C2 1-21 Tue'!Calendrier7mois,'DVMP C2 1-21 Tue'!Mois,0)</definedName>
    <definedName name="OptionCalendrier7mois" localSheetId="62">MATCH('DVMP C2 1-21 Ven'!Calendrier7mois,'DVMP C2 1-21 Ven'!Mois,0)</definedName>
    <definedName name="OptionCalendrier7mois" localSheetId="88">MATCH('DVMP C2 1-21 Wed'!Calendrier7mois,'DVMP C2 1-21 Wed'!Mois,0)</definedName>
    <definedName name="OptionCalendrier7mois" localSheetId="71">MATCH('DVMP C2 22-42 Dim'!Calendrier7mois,'DVMP C2 22-42 Dim'!Mois,0)</definedName>
    <definedName name="OptionCalendrier7mois" localSheetId="104">MATCH('DVMP C2 22-42 Fri'!Calendrier7mois,'DVMP C2 22-42 Fri'!Mois,0)</definedName>
    <definedName name="OptionCalendrier7mois" localSheetId="68">MATCH('DVMP C2 22-42 Jeu'!Calendrier7mois,'DVMP C2 22-42 Jeu'!Mois,0)</definedName>
    <definedName name="OptionCalendrier7mois" localSheetId="65">MATCH('DVMP C2 22-42 Lun'!Calendrier7mois,'DVMP C2 22-42 Lun'!Mois,0)</definedName>
    <definedName name="OptionCalendrier7mois" localSheetId="66">MATCH('DVMP C2 22-42 Mar'!Calendrier7mois,'DVMP C2 22-42 Mar'!Mois,0)</definedName>
    <definedName name="OptionCalendrier7mois" localSheetId="67">MATCH('DVMP C2 22-42 Mer'!Calendrier7mois,'DVMP C2 22-42 Mer'!Mois,0)</definedName>
    <definedName name="OptionCalendrier7mois" localSheetId="100">MATCH('DVMP C2 22-42 Mon'!Calendrier7mois,'DVMP C2 22-42 Mon'!Mois,0)</definedName>
    <definedName name="OptionCalendrier7mois" localSheetId="70">MATCH('DVMP C2 22-42 Sam'!Calendrier7mois,'DVMP C2 22-42 Sam'!Mois,0)</definedName>
    <definedName name="OptionCalendrier7mois" localSheetId="105">MATCH('DVMP C2 22-42 Sat'!Calendrier7mois,'DVMP C2 22-42 Sat'!Mois,0)</definedName>
    <definedName name="OptionCalendrier7mois" localSheetId="106">MATCH('DVMP C2 22-42 Sun'!Calendrier7mois,'DVMP C2 22-42 Sun'!Mois,0)</definedName>
    <definedName name="OptionCalendrier7mois" localSheetId="103">MATCH('DVMP C2 22-42 Thu'!Calendrier7mois,'DVMP C2 22-42 Thu'!Mois,0)</definedName>
    <definedName name="OptionCalendrier7mois" localSheetId="101">MATCH('DVMP C2 22-42 Tue'!Calendrier7mois,'DVMP C2 22-42 Tue'!Mois,0)</definedName>
    <definedName name="OptionCalendrier7mois" localSheetId="69">MATCH('DVMP C2 22-42 Ven'!Calendrier7mois,'DVMP C2 22-42 Ven'!Mois,0)</definedName>
    <definedName name="OptionCalendrier7mois" localSheetId="102">MATCH('DVMP C2 22-42 Wed'!Calendrier7mois,'DVMP C2 22-42 Wed'!Mois,0)</definedName>
    <definedName name="OptionCalendrier7mois">MATCH(Calendrier7mois,Mois,0)</definedName>
    <definedName name="OptionCalendrier8mois" localSheetId="0">MATCH('Cover - Eng'!Calendrier8mois,[0]!Mois,0)</definedName>
    <definedName name="OptionCalendrier8mois" localSheetId="8">MATCH('DRD 1-2 Dim'!Calendrier8mois,'DRD 1-2 Dim'!Mois,0)</definedName>
    <definedName name="OptionCalendrier8mois" localSheetId="27">MATCH('DRD 1-2 Fri'!Calendrier8mois,'DRD 1-2 Fri'!Mois,0)</definedName>
    <definedName name="OptionCalendrier8mois" localSheetId="5">MATCH('DRD 1-2 Jeu'!Calendrier8mois,'DRD 1-2 Jeu'!Mois,0)</definedName>
    <definedName name="OptionCalendrier8mois" localSheetId="2">MATCH('DRD 1-2 Lun'!Calendrier8mois,'DRD 1-2 Lun'!Mois,0)</definedName>
    <definedName name="OptionCalendrier8mois" localSheetId="3">MATCH('DRD 1-2 Mar'!Calendrier8mois,'DRD 1-2 Mar'!Mois,0)</definedName>
    <definedName name="OptionCalendrier8mois" localSheetId="4">MATCH('DRD 1-2 Mer'!Calendrier8mois,'DRD 1-2 Mer'!Mois,0)</definedName>
    <definedName name="OptionCalendrier8mois" localSheetId="23">MATCH('DRD 1-2 Mon'!Calendrier8mois,'DRD 1-2 Mon'!Mois,0)</definedName>
    <definedName name="OptionCalendrier8mois" localSheetId="7">MATCH('DRD 1-2 Sam'!Calendrier8mois,'DRD 1-2 Sam'!Mois,0)</definedName>
    <definedName name="OptionCalendrier8mois" localSheetId="28">MATCH('DRD 1-2 Sat'!Calendrier8mois,'DRD 1-2 Sat'!Mois,0)</definedName>
    <definedName name="OptionCalendrier8mois" localSheetId="29">MATCH('DRD 1-2 Sun'!Calendrier8mois,'DRD 1-2 Sun'!Mois,0)</definedName>
    <definedName name="OptionCalendrier8mois" localSheetId="26">MATCH('DRD 1-2 Thu'!Calendrier8mois,'DRD 1-2 Thu'!Mois,0)</definedName>
    <definedName name="OptionCalendrier8mois" localSheetId="24">MATCH('DRD 1-2 Tue'!Calendrier8mois,'DRD 1-2 Tue'!Mois,0)</definedName>
    <definedName name="OptionCalendrier8mois" localSheetId="6">MATCH('DRD 1-2 Ven'!Calendrier8mois,'DRD 1-2 Ven'!Mois,0)</definedName>
    <definedName name="OptionCalendrier8mois" localSheetId="25">MATCH('DRD 1-2 Wed'!Calendrier8mois,'DRD 1-2 Wed'!Mois,0)</definedName>
    <definedName name="OptionCalendrier8mois" localSheetId="15">MATCH('DRD 3-6 Dim'!Calendrier8mois,'DRD 3-6 Dim'!Mois,0)</definedName>
    <definedName name="OptionCalendrier8mois" localSheetId="34">MATCH('DRD 3-6 Fri'!Calendrier8mois,'DRD 3-6 Fri'!Mois,0)</definedName>
    <definedName name="OptionCalendrier8mois" localSheetId="12">MATCH('DRD 3-6 Jeu'!Calendrier8mois,'DRD 3-6 Jeu'!Mois,0)</definedName>
    <definedName name="OptionCalendrier8mois" localSheetId="9">MATCH('DRD 3-6 Lun'!Calendrier8mois,'DRD 3-6 Lun'!Mois,0)</definedName>
    <definedName name="OptionCalendrier8mois" localSheetId="10">MATCH('DRD 3-6 Mar'!Calendrier8mois,'DRD 3-6 Mar'!Mois,0)</definedName>
    <definedName name="OptionCalendrier8mois" localSheetId="11">MATCH('DRD 3-6 Mer'!Calendrier8mois,'DRD 3-6 Mer'!Mois,0)</definedName>
    <definedName name="OptionCalendrier8mois" localSheetId="30">MATCH('DRD 3-6 Mon'!Calendrier8mois,'DRD 3-6 Mon'!Mois,0)</definedName>
    <definedName name="OptionCalendrier8mois" localSheetId="14">MATCH('DRD 3-6 Sam'!Calendrier8mois,'DRD 3-6 Sam'!Mois,0)</definedName>
    <definedName name="OptionCalendrier8mois" localSheetId="35">MATCH('DRD 3-6 Sat'!Calendrier8mois,'DRD 3-6 Sat'!Mois,0)</definedName>
    <definedName name="OptionCalendrier8mois" localSheetId="36">MATCH('DRD 3-6 Sun'!Calendrier8mois,'DRD 3-6 Sun'!Mois,0)</definedName>
    <definedName name="OptionCalendrier8mois" localSheetId="33">MATCH('DRD 3-6 Thu'!Calendrier8mois,'DRD 3-6 Thu'!Mois,0)</definedName>
    <definedName name="OptionCalendrier8mois" localSheetId="31">MATCH('DRD 3-6 Tue'!Calendrier8mois,'DRD 3-6 Tue'!Mois,0)</definedName>
    <definedName name="OptionCalendrier8mois" localSheetId="13">MATCH('DRD 3-6 Ven'!Calendrier8mois,'DRD 3-6 Ven'!Mois,0)</definedName>
    <definedName name="OptionCalendrier8mois" localSheetId="32">MATCH('DRD 3-6 Wed'!Calendrier8mois,'DRD 3-6 Wed'!Mois,0)</definedName>
    <definedName name="OptionCalendrier8mois" localSheetId="22">MATCH('DRD 7+ Dim'!Calendrier8mois,'DRD 7+ Dim'!Mois,0)</definedName>
    <definedName name="OptionCalendrier8mois" localSheetId="41">MATCH('DRD 7+ Fri'!Calendrier8mois,'DRD 7+ Fri'!Mois,0)</definedName>
    <definedName name="OptionCalendrier8mois" localSheetId="19">MATCH('DRD 7+ Jeu'!Calendrier8mois,'DRD 7+ Jeu'!Mois,0)</definedName>
    <definedName name="OptionCalendrier8mois" localSheetId="16">MATCH('DRD 7+ Lun'!Calendrier8mois,'DRD 7+ Lun'!Mois,0)</definedName>
    <definedName name="OptionCalendrier8mois" localSheetId="17">MATCH('DRD 7+ Mar'!Calendrier8mois,'DRD 7+ Mar'!Mois,0)</definedName>
    <definedName name="OptionCalendrier8mois" localSheetId="18">MATCH('DRD 7+ Mer'!Calendrier8mois,'DRD 7+ Mer'!Mois,0)</definedName>
    <definedName name="OptionCalendrier8mois" localSheetId="37">MATCH('DRD 7+ Mon'!Calendrier8mois,'DRD 7+ Mon'!Mois,0)</definedName>
    <definedName name="OptionCalendrier8mois" localSheetId="21">MATCH('DRD 7+ Sam'!Calendrier8mois,'DRD 7+ Sam'!Mois,0)</definedName>
    <definedName name="OptionCalendrier8mois" localSheetId="42">MATCH('DRD 7+ Sat'!Calendrier8mois,'DRD 7+ Sat'!Mois,0)</definedName>
    <definedName name="OptionCalendrier8mois" localSheetId="43">MATCH('DRD 7+ Sun'!Calendrier8mois,'DRD 7+ Sun'!Mois,0)</definedName>
    <definedName name="OptionCalendrier8mois" localSheetId="40">MATCH('DRD 7+ Thu'!Calendrier8mois,'DRD 7+ Thu'!Mois,0)</definedName>
    <definedName name="OptionCalendrier8mois" localSheetId="38">MATCH('DRD 7+ Tue'!Calendrier8mois,'DRD 7+ Tue'!Mois,0)</definedName>
    <definedName name="OptionCalendrier8mois" localSheetId="20">MATCH('DRD 7+ Ven'!Calendrier8mois,'DRD 7+ Ven'!Mois,0)</definedName>
    <definedName name="OptionCalendrier8mois" localSheetId="39">MATCH('DRD 7+ Wed'!Calendrier8mois,'DRD 7+ Wed'!Mois,0)</definedName>
    <definedName name="OptionCalendrier8mois" localSheetId="120">MATCH('DVD C1-2 Dim'!Calendrier8mois,'DVD C1-2 Dim'!Mois,0)</definedName>
    <definedName name="OptionCalendrier8mois" localSheetId="160">MATCH('DVD C1-2 Fri'!Calendrier8mois,'DVD C1-2 Fri'!Mois,0)</definedName>
    <definedName name="OptionCalendrier8mois" localSheetId="117">MATCH('DVD C1-2 Jeu'!Calendrier8mois,'DVD C1-2 Jeu'!Mois,0)</definedName>
    <definedName name="OptionCalendrier8mois" localSheetId="114">MATCH('DVD C1-2 Lun'!Calendrier8mois,'DVD C1-2 Lun'!Mois,0)</definedName>
    <definedName name="OptionCalendrier8mois" localSheetId="115">MATCH('DVD C1-2 Mar'!Calendrier8mois,'DVD C1-2 Mar'!Mois,0)</definedName>
    <definedName name="OptionCalendrier8mois" localSheetId="116">MATCH('DVD C1-2 Mer'!Calendrier8mois,'DVD C1-2 Mer'!Mois,0)</definedName>
    <definedName name="OptionCalendrier8mois" localSheetId="156">MATCH('DVD C1-2 Mon'!Calendrier8mois,'DVD C1-2 Mon'!Mois,0)</definedName>
    <definedName name="OptionCalendrier8mois" localSheetId="119">MATCH('DVD C1-2 Sam'!Calendrier8mois,'DVD C1-2 Sam'!Mois,0)</definedName>
    <definedName name="OptionCalendrier8mois" localSheetId="161">MATCH('DVD C1-2 Sat'!Calendrier8mois,'DVD C1-2 Sat'!Mois,0)</definedName>
    <definedName name="OptionCalendrier8mois" localSheetId="162">MATCH('DVD C1-2 Sun'!Calendrier8mois,'DVD C1-2 Sun'!Mois,0)</definedName>
    <definedName name="OptionCalendrier8mois" localSheetId="159">MATCH('DVD C1-2 Thu'!Calendrier8mois,'DVD C1-2 Thu'!Mois,0)</definedName>
    <definedName name="OptionCalendrier8mois" localSheetId="157">MATCH('DVD C1-2 Tue'!Calendrier8mois,'DVD C1-2 Tue'!Mois,0)</definedName>
    <definedName name="OptionCalendrier8mois" localSheetId="118">MATCH('DVD C1-2 Ven'!Calendrier8mois,'DVD C1-2 Ven'!Mois,0)</definedName>
    <definedName name="OptionCalendrier8mois" localSheetId="158">MATCH('DVD C1-2 Wed'!Calendrier8mois,'DVD C1-2 Wed'!Mois,0)</definedName>
    <definedName name="OptionCalendrier8mois" localSheetId="141">MATCH('DVD C1-3 Dim'!Calendrier8mois,'DVD C1-3 Dim'!Mois,0)</definedName>
    <definedName name="OptionCalendrier8mois" localSheetId="181">MATCH('DVD C1-3 Fri'!Calendrier8mois,'DVD C1-3 Fri'!Mois,0)</definedName>
    <definedName name="OptionCalendrier8mois" localSheetId="138">MATCH('DVD C1-3 Jeu'!Calendrier8mois,'DVD C1-3 Jeu'!Mois,0)</definedName>
    <definedName name="OptionCalendrier8mois" localSheetId="135">MATCH('DVD C1-3 Lun'!Calendrier8mois,'DVD C1-3 Lun'!Mois,0)</definedName>
    <definedName name="OptionCalendrier8mois" localSheetId="136">MATCH('DVD C1-3 Mar'!Calendrier8mois,'DVD C1-3 Mar'!Mois,0)</definedName>
    <definedName name="OptionCalendrier8mois" localSheetId="137">MATCH('DVD C1-3 Mer'!Calendrier8mois,'DVD C1-3 Mer'!Mois,0)</definedName>
    <definedName name="OptionCalendrier8mois" localSheetId="177">MATCH('DVD C1-3 Mon'!Calendrier8mois,'DVD C1-3 Mon'!Mois,0)</definedName>
    <definedName name="OptionCalendrier8mois" localSheetId="140">MATCH('DVD C1-3 Sam'!Calendrier8mois,'DVD C1-3 Sam'!Mois,0)</definedName>
    <definedName name="OptionCalendrier8mois" localSheetId="182">MATCH('DVD C1-3 Sat'!Calendrier8mois,'DVD C1-3 Sat'!Mois,0)</definedName>
    <definedName name="OptionCalendrier8mois" localSheetId="183">MATCH('DVD C1-3 Sun'!Calendrier8mois,'DVD C1-3 Sun'!Mois,0)</definedName>
    <definedName name="OptionCalendrier8mois" localSheetId="180">MATCH('DVD C1-3 Thu'!Calendrier8mois,'DVD C1-3 Thu'!Mois,0)</definedName>
    <definedName name="OptionCalendrier8mois" localSheetId="178">MATCH('DVD C1-3 Tue'!Calendrier8mois,'DVD C1-3 Tue'!Mois,0)</definedName>
    <definedName name="OptionCalendrier8mois" localSheetId="139">MATCH('DVD C1-3 Ven'!Calendrier8mois,'DVD C1-3 Ven'!Mois,0)</definedName>
    <definedName name="OptionCalendrier8mois" localSheetId="179">MATCH('DVD C1-3 Wed'!Calendrier8mois,'DVD C1-3 Wed'!Mois,0)</definedName>
    <definedName name="OptionCalendrier8mois" localSheetId="127">MATCH('DVD C3-6 Dim'!Calendrier8mois,'DVD C3-6 Dim'!Mois,0)</definedName>
    <definedName name="OptionCalendrier8mois" localSheetId="167">MATCH('DVD C3-6 Fri'!Calendrier8mois,'DVD C3-6 Fri'!Mois,0)</definedName>
    <definedName name="OptionCalendrier8mois" localSheetId="124">MATCH('DVD C3-6 Jeu'!Calendrier8mois,'DVD C3-6 Jeu'!Mois,0)</definedName>
    <definedName name="OptionCalendrier8mois" localSheetId="121">MATCH('DVD C3-6 Lun'!Calendrier8mois,'DVD C3-6 Lun'!Mois,0)</definedName>
    <definedName name="OptionCalendrier8mois" localSheetId="122">MATCH('DVD C3-6 Mar'!Calendrier8mois,'DVD C3-6 Mar'!Mois,0)</definedName>
    <definedName name="OptionCalendrier8mois" localSheetId="123">MATCH('DVD C3-6 Mer'!Calendrier8mois,'DVD C3-6 Mer'!Mois,0)</definedName>
    <definedName name="OptionCalendrier8mois" localSheetId="163">MATCH('DVD C3-6 Mon'!Calendrier8mois,'DVD C3-6 Mon'!Mois,0)</definedName>
    <definedName name="OptionCalendrier8mois" localSheetId="126">MATCH('DVD C3-6 Sam'!Calendrier8mois,'DVD C3-6 Sam'!Mois,0)</definedName>
    <definedName name="OptionCalendrier8mois" localSheetId="168">MATCH('DVD C3-6 Sat'!Calendrier8mois,'DVD C3-6 Sat'!Mois,0)</definedName>
    <definedName name="OptionCalendrier8mois" localSheetId="169">MATCH('DVD C3-6 Sun'!Calendrier8mois,'DVD C3-6 Sun'!Mois,0)</definedName>
    <definedName name="OptionCalendrier8mois" localSheetId="166">MATCH('DVD C3-6 Thu'!Calendrier8mois,'DVD C3-6 Thu'!Mois,0)</definedName>
    <definedName name="OptionCalendrier8mois" localSheetId="164">MATCH('DVD C3-6 Tue'!Calendrier8mois,'DVD C3-6 Tue'!Mois,0)</definedName>
    <definedName name="OptionCalendrier8mois" localSheetId="125">MATCH('DVD C3-6 Ven'!Calendrier8mois,'DVD C3-6 Ven'!Mois,0)</definedName>
    <definedName name="OptionCalendrier8mois" localSheetId="165">MATCH('DVD C3-6 Wed'!Calendrier8mois,'DVD C3-6 Wed'!Mois,0)</definedName>
    <definedName name="OptionCalendrier8mois" localSheetId="148">MATCH('DVD C4-8 Dim'!Calendrier8mois,'DVD C4-8 Dim'!Mois,0)</definedName>
    <definedName name="OptionCalendrier8mois" localSheetId="188">MATCH('DVD C4-8 Fri'!Calendrier8mois,'DVD C4-8 Fri'!Mois,0)</definedName>
    <definedName name="OptionCalendrier8mois" localSheetId="145">MATCH('DVD C4-8 Jeu'!Calendrier8mois,'DVD C4-8 Jeu'!Mois,0)</definedName>
    <definedName name="OptionCalendrier8mois" localSheetId="142">MATCH('DVD C4-8 Lun'!Calendrier8mois,'DVD C4-8 Lun'!Mois,0)</definedName>
    <definedName name="OptionCalendrier8mois" localSheetId="143">MATCH('DVD C4-8 Mar'!Calendrier8mois,'DVD C4-8 Mar'!Mois,0)</definedName>
    <definedName name="OptionCalendrier8mois" localSheetId="144">MATCH('DVD C4-8 Mer'!Calendrier8mois,'DVD C4-8 Mer'!Mois,0)</definedName>
    <definedName name="OptionCalendrier8mois" localSheetId="184">MATCH('DVD C4-8 Mon'!Calendrier8mois,'DVD C4-8 Mon'!Mois,0)</definedName>
    <definedName name="OptionCalendrier8mois" localSheetId="147">MATCH('DVD C4-8 Sam'!Calendrier8mois,'DVD C4-8 Sam'!Mois,0)</definedName>
    <definedName name="OptionCalendrier8mois" localSheetId="189">MATCH('DVD C4-8 Sat'!Calendrier8mois,'DVD C4-8 Sat'!Mois,0)</definedName>
    <definedName name="OptionCalendrier8mois" localSheetId="190">MATCH('DVD C4-8 Sun'!Calendrier8mois,'DVD C4-8 Sun'!Mois,0)</definedName>
    <definedName name="OptionCalendrier8mois" localSheetId="187">MATCH('DVD C4-8 Thu'!Calendrier8mois,'DVD C4-8 Thu'!Mois,0)</definedName>
    <definedName name="OptionCalendrier8mois" localSheetId="185">MATCH('DVD C4-8 Tue'!Calendrier8mois,'DVD C4-8 Tue'!Mois,0)</definedName>
    <definedName name="OptionCalendrier8mois" localSheetId="146">MATCH('DVD C4-8 Ven'!Calendrier8mois,'DVD C4-8 Ven'!Mois,0)</definedName>
    <definedName name="OptionCalendrier8mois" localSheetId="186">MATCH('DVD C4-8 Wed'!Calendrier8mois,'DVD C4-8 Wed'!Mois,0)</definedName>
    <definedName name="OptionCalendrier8mois" localSheetId="134">MATCH('DVD C7+ Dim'!Calendrier8mois,'DVD C7+ Dim'!Mois,0)</definedName>
    <definedName name="OptionCalendrier8mois" localSheetId="174">MATCH('DVD C7+ Fri'!Calendrier8mois,'DVD C7+ Fri'!Mois,0)</definedName>
    <definedName name="OptionCalendrier8mois" localSheetId="131">MATCH('DVD C7+ Jeu'!Calendrier8mois,'DVD C7+ Jeu'!Mois,0)</definedName>
    <definedName name="OptionCalendrier8mois" localSheetId="128">MATCH('DVD C7+ Lun'!Calendrier8mois,'DVD C7+ Lun'!Mois,0)</definedName>
    <definedName name="OptionCalendrier8mois" localSheetId="129">MATCH('DVD C7+ Mar'!Calendrier8mois,'DVD C7+ Mar'!Mois,0)</definedName>
    <definedName name="OptionCalendrier8mois" localSheetId="130">MATCH('DVD C7+ Mer'!Calendrier8mois,'DVD C7+ Mer'!Mois,0)</definedName>
    <definedName name="OptionCalendrier8mois" localSheetId="170">MATCH('DVD C7+ Mon'!Calendrier8mois,'DVD C7+ Mon'!Mois,0)</definedName>
    <definedName name="OptionCalendrier8mois" localSheetId="133">MATCH('DVD C7+ Sam'!Calendrier8mois,'DVD C7+ Sam'!Mois,0)</definedName>
    <definedName name="OptionCalendrier8mois" localSheetId="175">MATCH('DVD C7+ Sat'!Calendrier8mois,'DVD C7+ Sat'!Mois,0)</definedName>
    <definedName name="OptionCalendrier8mois" localSheetId="176">MATCH('DVD C7+ Sun'!Calendrier8mois,'DVD C7+ Sun'!Mois,0)</definedName>
    <definedName name="OptionCalendrier8mois" localSheetId="173">MATCH('DVD C7+ Thu'!Calendrier8mois,'DVD C7+ Thu'!Mois,0)</definedName>
    <definedName name="OptionCalendrier8mois" localSheetId="171">MATCH('DVD C7+ Tue'!Calendrier8mois,'DVD C7+ Tue'!Mois,0)</definedName>
    <definedName name="OptionCalendrier8mois" localSheetId="132">MATCH('DVD C7+ Ven'!Calendrier8mois,'DVD C7+ Ven'!Mois,0)</definedName>
    <definedName name="OptionCalendrier8mois" localSheetId="172">MATCH('DVD C7+ Wed'!Calendrier8mois,'DVD C7+ Wed'!Mois,0)</definedName>
    <definedName name="OptionCalendrier8mois" localSheetId="155">MATCH('DVD C9+ Dim'!Calendrier8mois,'DVD C9+ Dim'!Mois,0)</definedName>
    <definedName name="OptionCalendrier8mois" localSheetId="195">MATCH('DVD C9+ Fri'!Calendrier8mois,'DVD C9+ Fri'!Mois,0)</definedName>
    <definedName name="OptionCalendrier8mois" localSheetId="152">MATCH('DVD C9+ Jeu'!Calendrier8mois,'DVD C9+ Jeu'!Mois,0)</definedName>
    <definedName name="OptionCalendrier8mois" localSheetId="149">MATCH('DVD C9+ Lun'!Calendrier8mois,'DVD C9+ Lun'!Mois,0)</definedName>
    <definedName name="OptionCalendrier8mois" localSheetId="150">MATCH('DVD C9+ Mar'!Calendrier8mois,'DVD C9+ Mar'!Mois,0)</definedName>
    <definedName name="OptionCalendrier8mois" localSheetId="151">MATCH('DVD C9+ Mer'!Calendrier8mois,'DVD C9+ Mer'!Mois,0)</definedName>
    <definedName name="OptionCalendrier8mois" localSheetId="191">MATCH('DVD C9+ Mon'!Calendrier8mois,'DVD C9+ Mon'!Mois,0)</definedName>
    <definedName name="OptionCalendrier8mois" localSheetId="154">MATCH('DVD C9+ Sam'!Calendrier8mois,'DVD C9+ Sam'!Mois,0)</definedName>
    <definedName name="OptionCalendrier8mois" localSheetId="196">MATCH('DVD C9+ Sat'!Calendrier8mois,'DVD C9+ Sat'!Mois,0)</definedName>
    <definedName name="OptionCalendrier8mois" localSheetId="197">MATCH('DVD C9+ Sun'!Calendrier8mois,'DVD C9+ Sun'!Mois,0)</definedName>
    <definedName name="OptionCalendrier8mois" localSheetId="194">MATCH('DVD C9+ Thu'!Calendrier8mois,'DVD C9+ Thu'!Mois,0)</definedName>
    <definedName name="OptionCalendrier8mois" localSheetId="192">MATCH('DVD C9+ Tue'!Calendrier8mois,'DVD C9+ Tue'!Mois,0)</definedName>
    <definedName name="OptionCalendrier8mois" localSheetId="153">MATCH('DVD C9+ Ven'!Calendrier8mois,'DVD C9+ Ven'!Mois,0)</definedName>
    <definedName name="OptionCalendrier8mois" localSheetId="193">MATCH('DVD C9+ Wed'!Calendrier8mois,'DVD C9+ Wed'!Mois,0)</definedName>
    <definedName name="OptionCalendrier8mois" localSheetId="50">MATCH('DVMP C1 1-21 Dim'!Calendrier8mois,'DVMP C1 1-21 Dim'!Mois,0)</definedName>
    <definedName name="OptionCalendrier8mois" localSheetId="83">MATCH('DVMP C1 1-21 Fri'!Calendrier8mois,'DVMP C1 1-21 Fri'!Mois,0)</definedName>
    <definedName name="OptionCalendrier8mois" localSheetId="47">MATCH('DVMP C1 1-21 Jeu'!Calendrier8mois,'DVMP C1 1-21 Jeu'!Mois,0)</definedName>
    <definedName name="OptionCalendrier8mois" localSheetId="44">MATCH('DVMP C1 1-21 Lun'!Calendrier8mois,'DVMP C1 1-21 Lun'!Mois,0)</definedName>
    <definedName name="OptionCalendrier8mois" localSheetId="45">MATCH('DVMP C1 1-21 Mar'!Calendrier8mois,'DVMP C1 1-21 Mar'!Mois,0)</definedName>
    <definedName name="OptionCalendrier8mois" localSheetId="46">MATCH('DVMP C1 1-21 Mer'!Calendrier8mois,'DVMP C1 1-21 Mer'!Mois,0)</definedName>
    <definedName name="OptionCalendrier8mois" localSheetId="79">MATCH('DVMP C1 1-21 Mon'!Calendrier8mois,'DVMP C1 1-21 Mon'!Mois,0)</definedName>
    <definedName name="OptionCalendrier8mois" localSheetId="49">MATCH('DVMP C1 1-21 Sam'!Calendrier8mois,'DVMP C1 1-21 Sam'!Mois,0)</definedName>
    <definedName name="OptionCalendrier8mois" localSheetId="84">MATCH('DVMP C1 1-21 Sat'!Calendrier8mois,'DVMP C1 1-21 Sat'!Mois,0)</definedName>
    <definedName name="OptionCalendrier8mois" localSheetId="85">MATCH('DVMP C1 1-21 Sun'!Calendrier8mois,'DVMP C1 1-21 Sun'!Mois,0)</definedName>
    <definedName name="OptionCalendrier8mois" localSheetId="82">MATCH('DVMP C1 1-21 Thu'!Calendrier8mois,'DVMP C1 1-21 Thu'!Mois,0)</definedName>
    <definedName name="OptionCalendrier8mois" localSheetId="80">MATCH('DVMP C1 1-21 Tue'!Calendrier8mois,'DVMP C1 1-21 Tue'!Mois,0)</definedName>
    <definedName name="OptionCalendrier8mois" localSheetId="48">MATCH('DVMP C1 1-21 Ven'!Calendrier8mois,'DVMP C1 1-21 Ven'!Mois,0)</definedName>
    <definedName name="OptionCalendrier8mois" localSheetId="81">MATCH('DVMP C1 1-21 Wed'!Calendrier8mois,'DVMP C1 1-21 Wed'!Mois,0)</definedName>
    <definedName name="OptionCalendrier8mois" localSheetId="57">MATCH('DVMP C1 22-42 Dim'!Calendrier8mois,'DVMP C1 22-42 Dim'!Mois,0)</definedName>
    <definedName name="OptionCalendrier8mois" localSheetId="97">MATCH('DVMP C1 22-42 Fri'!Calendrier8mois,'DVMP C1 22-42 Fri'!Mois,0)</definedName>
    <definedName name="OptionCalendrier8mois" localSheetId="54">MATCH('DVMP C1 22-42 Jeu'!Calendrier8mois,'DVMP C1 22-42 Jeu'!Mois,0)</definedName>
    <definedName name="OptionCalendrier8mois" localSheetId="51">MATCH('DVMP C1 22-42 Lun'!Calendrier8mois,'DVMP C1 22-42 Lun'!Mois,0)</definedName>
    <definedName name="OptionCalendrier8mois" localSheetId="52">MATCH('DVMP C1 22-42 Mar'!Calendrier8mois,'DVMP C1 22-42 Mar'!Mois,0)</definedName>
    <definedName name="OptionCalendrier8mois" localSheetId="53">MATCH('DVMP C1 22-42 Mer'!Calendrier8mois,'DVMP C1 22-42 Mer'!Mois,0)</definedName>
    <definedName name="OptionCalendrier8mois" localSheetId="93">MATCH('DVMP C1 22-42 Mon'!Calendrier8mois,'DVMP C1 22-42 Mon'!Mois,0)</definedName>
    <definedName name="OptionCalendrier8mois" localSheetId="56">MATCH('DVMP C1 22-42 Sam'!Calendrier8mois,'DVMP C1 22-42 Sam'!Mois,0)</definedName>
    <definedName name="OptionCalendrier8mois" localSheetId="98">MATCH('DVMP C1 22-42 Sat'!Calendrier8mois,'DVMP C1 22-42 Sat'!Mois,0)</definedName>
    <definedName name="OptionCalendrier8mois" localSheetId="99">MATCH('DVMP C1 22-42 Sun'!Calendrier8mois,'DVMP C1 22-42 Sun'!Mois,0)</definedName>
    <definedName name="OptionCalendrier8mois" localSheetId="96">MATCH('DVMP C1 22-42 Thu'!Calendrier8mois,'DVMP C1 22-42 Thu'!Mois,0)</definedName>
    <definedName name="OptionCalendrier8mois" localSheetId="94">MATCH('DVMP C1 22-42 Tue'!Calendrier8mois,'DVMP C1 22-42 Tue'!Mois,0)</definedName>
    <definedName name="OptionCalendrier8mois" localSheetId="55">MATCH('DVMP C1 22-42 Ven'!Calendrier8mois,'DVMP C1 22-42 Ven'!Mois,0)</definedName>
    <definedName name="OptionCalendrier8mois" localSheetId="95">MATCH('DVMP C1 22-42 Wed'!Calendrier8mois,'DVMP C1 22-42 Wed'!Mois,0)</definedName>
    <definedName name="OptionCalendrier8mois" localSheetId="78">MATCH('DVMP C10+ Dim'!Calendrier8mois,'DVMP C10+ Dim'!Mois,0)</definedName>
    <definedName name="OptionCalendrier8mois" localSheetId="111">MATCH('DVMP C10+ Fri'!Calendrier8mois,'DVMP C10+ Fri'!Mois,0)</definedName>
    <definedName name="OptionCalendrier8mois" localSheetId="75">MATCH('DVMP C10+ Jeu'!Calendrier8mois,'DVMP C10+ Jeu'!Mois,0)</definedName>
    <definedName name="OptionCalendrier8mois" localSheetId="72">MATCH('DVMP C10+ Lun'!Calendrier8mois,'DVMP C10+ Lun'!Mois,0)</definedName>
    <definedName name="OptionCalendrier8mois" localSheetId="73">MATCH('DVMP C10+ Mar'!Calendrier8mois,'DVMP C10+ Mar'!Mois,0)</definedName>
    <definedName name="OptionCalendrier8mois" localSheetId="74">MATCH('DVMP C10+ Mer'!Calendrier8mois,'DVMP C10+ Mer'!Mois,0)</definedName>
    <definedName name="OptionCalendrier8mois" localSheetId="107">MATCH('DVMP C10+ Mon'!Calendrier8mois,'DVMP C10+ Mon'!Mois,0)</definedName>
    <definedName name="OptionCalendrier8mois" localSheetId="77">MATCH('DVMP C10+ Sam'!Calendrier8mois,'DVMP C10+ Sam'!Mois,0)</definedName>
    <definedName name="OptionCalendrier8mois" localSheetId="112">MATCH('DVMP C10+ Sat'!Calendrier8mois,'DVMP C10+ Sat'!Mois,0)</definedName>
    <definedName name="OptionCalendrier8mois" localSheetId="113">MATCH('DVMP C10+ Sun'!Calendrier8mois,'DVMP C10+ Sun'!Mois,0)</definedName>
    <definedName name="OptionCalendrier8mois" localSheetId="110">MATCH('DVMP C10+ Thu'!Calendrier8mois,'DVMP C10+ Thu'!Mois,0)</definedName>
    <definedName name="OptionCalendrier8mois" localSheetId="108">MATCH('DVMP C10+ Tue'!Calendrier8mois,'DVMP C10+ Tue'!Mois,0)</definedName>
    <definedName name="OptionCalendrier8mois" localSheetId="76">MATCH('DVMP C10+ Ven'!Calendrier8mois,'DVMP C10+ Ven'!Mois,0)</definedName>
    <definedName name="OptionCalendrier8mois" localSheetId="109">MATCH('DVMP C10+ Wed'!Calendrier8mois,'DVMP C10+ Wed'!Mois,0)</definedName>
    <definedName name="OptionCalendrier8mois" localSheetId="64">MATCH('DVMP C2 1-21 Dim'!Calendrier8mois,'DVMP C2 1-21 Dim'!Mois,0)</definedName>
    <definedName name="OptionCalendrier8mois" localSheetId="90">MATCH('DVMP C2 1-21 Fri'!Calendrier8mois,'DVMP C2 1-21 Fri'!Mois,0)</definedName>
    <definedName name="OptionCalendrier8mois" localSheetId="61">MATCH('DVMP C2 1-21 Jeu'!Calendrier8mois,'DVMP C2 1-21 Jeu'!Mois,0)</definedName>
    <definedName name="OptionCalendrier8mois" localSheetId="58">MATCH('DVMP C2 1-21 Lun'!Calendrier8mois,'DVMP C2 1-21 Lun'!Mois,0)</definedName>
    <definedName name="OptionCalendrier8mois" localSheetId="59">MATCH('DVMP C2 1-21 Mar'!Calendrier8mois,'DVMP C2 1-21 Mar'!Mois,0)</definedName>
    <definedName name="OptionCalendrier8mois" localSheetId="60">MATCH('DVMP C2 1-21 Mer'!Calendrier8mois,'DVMP C2 1-21 Mer'!Mois,0)</definedName>
    <definedName name="OptionCalendrier8mois" localSheetId="86">MATCH('DVMP C2 1-21 Mon'!Calendrier8mois,'DVMP C2 1-21 Mon'!Mois,0)</definedName>
    <definedName name="OptionCalendrier8mois" localSheetId="63">MATCH('DVMP C2 1-21 Sam'!Calendrier8mois,'DVMP C2 1-21 Sam'!Mois,0)</definedName>
    <definedName name="OptionCalendrier8mois" localSheetId="91">MATCH('DVMP C2 1-21 Sat'!Calendrier8mois,'DVMP C2 1-21 Sat'!Mois,0)</definedName>
    <definedName name="OptionCalendrier8mois" localSheetId="92">MATCH('DVMP C2 1-21 Sun'!Calendrier8mois,'DVMP C2 1-21 Sun'!Mois,0)</definedName>
    <definedName name="OptionCalendrier8mois" localSheetId="89">MATCH('DVMP C2 1-21 Thu'!Calendrier8mois,'DVMP C2 1-21 Thu'!Mois,0)</definedName>
    <definedName name="OptionCalendrier8mois" localSheetId="87">MATCH('DVMP C2 1-21 Tue'!Calendrier8mois,'DVMP C2 1-21 Tue'!Mois,0)</definedName>
    <definedName name="OptionCalendrier8mois" localSheetId="62">MATCH('DVMP C2 1-21 Ven'!Calendrier8mois,'DVMP C2 1-21 Ven'!Mois,0)</definedName>
    <definedName name="OptionCalendrier8mois" localSheetId="88">MATCH('DVMP C2 1-21 Wed'!Calendrier8mois,'DVMP C2 1-21 Wed'!Mois,0)</definedName>
    <definedName name="OptionCalendrier8mois" localSheetId="71">MATCH('DVMP C2 22-42 Dim'!Calendrier8mois,'DVMP C2 22-42 Dim'!Mois,0)</definedName>
    <definedName name="OptionCalendrier8mois" localSheetId="104">MATCH('DVMP C2 22-42 Fri'!Calendrier8mois,'DVMP C2 22-42 Fri'!Mois,0)</definedName>
    <definedName name="OptionCalendrier8mois" localSheetId="68">MATCH('DVMP C2 22-42 Jeu'!Calendrier8mois,'DVMP C2 22-42 Jeu'!Mois,0)</definedName>
    <definedName name="OptionCalendrier8mois" localSheetId="65">MATCH('DVMP C2 22-42 Lun'!Calendrier8mois,'DVMP C2 22-42 Lun'!Mois,0)</definedName>
    <definedName name="OptionCalendrier8mois" localSheetId="66">MATCH('DVMP C2 22-42 Mar'!Calendrier8mois,'DVMP C2 22-42 Mar'!Mois,0)</definedName>
    <definedName name="OptionCalendrier8mois" localSheetId="67">MATCH('DVMP C2 22-42 Mer'!Calendrier8mois,'DVMP C2 22-42 Mer'!Mois,0)</definedName>
    <definedName name="OptionCalendrier8mois" localSheetId="100">MATCH('DVMP C2 22-42 Mon'!Calendrier8mois,'DVMP C2 22-42 Mon'!Mois,0)</definedName>
    <definedName name="OptionCalendrier8mois" localSheetId="70">MATCH('DVMP C2 22-42 Sam'!Calendrier8mois,'DVMP C2 22-42 Sam'!Mois,0)</definedName>
    <definedName name="OptionCalendrier8mois" localSheetId="105">MATCH('DVMP C2 22-42 Sat'!Calendrier8mois,'DVMP C2 22-42 Sat'!Mois,0)</definedName>
    <definedName name="OptionCalendrier8mois" localSheetId="106">MATCH('DVMP C2 22-42 Sun'!Calendrier8mois,'DVMP C2 22-42 Sun'!Mois,0)</definedName>
    <definedName name="OptionCalendrier8mois" localSheetId="103">MATCH('DVMP C2 22-42 Thu'!Calendrier8mois,'DVMP C2 22-42 Thu'!Mois,0)</definedName>
    <definedName name="OptionCalendrier8mois" localSheetId="101">MATCH('DVMP C2 22-42 Tue'!Calendrier8mois,'DVMP C2 22-42 Tue'!Mois,0)</definedName>
    <definedName name="OptionCalendrier8mois" localSheetId="69">MATCH('DVMP C2 22-42 Ven'!Calendrier8mois,'DVMP C2 22-42 Ven'!Mois,0)</definedName>
    <definedName name="OptionCalendrier8mois" localSheetId="102">MATCH('DVMP C2 22-42 Wed'!Calendrier8mois,'DVMP C2 22-42 Wed'!Mois,0)</definedName>
    <definedName name="OptionCalendrier8mois">MATCH(Calendrier8mois,Mois,0)</definedName>
    <definedName name="OptionCalendrier9mois" localSheetId="0">MATCH('Cover - Eng'!Calendrier9mois,[0]!Mois,0)</definedName>
    <definedName name="OptionCalendrier9mois" localSheetId="8">MATCH('DRD 1-2 Dim'!Calendrier9mois,'DRD 1-2 Dim'!Mois,0)</definedName>
    <definedName name="OptionCalendrier9mois" localSheetId="27">MATCH('DRD 1-2 Fri'!Calendrier9mois,'DRD 1-2 Fri'!Mois,0)</definedName>
    <definedName name="OptionCalendrier9mois" localSheetId="5">MATCH('DRD 1-2 Jeu'!Calendrier9mois,'DRD 1-2 Jeu'!Mois,0)</definedName>
    <definedName name="OptionCalendrier9mois" localSheetId="2">MATCH('DRD 1-2 Lun'!Calendrier9mois,'DRD 1-2 Lun'!Mois,0)</definedName>
    <definedName name="OptionCalendrier9mois" localSheetId="3">MATCH('DRD 1-2 Mar'!Calendrier9mois,'DRD 1-2 Mar'!Mois,0)</definedName>
    <definedName name="OptionCalendrier9mois" localSheetId="4">MATCH('DRD 1-2 Mer'!Calendrier9mois,'DRD 1-2 Mer'!Mois,0)</definedName>
    <definedName name="OptionCalendrier9mois" localSheetId="23">MATCH('DRD 1-2 Mon'!Calendrier9mois,'DRD 1-2 Mon'!Mois,0)</definedName>
    <definedName name="OptionCalendrier9mois" localSheetId="7">MATCH('DRD 1-2 Sam'!Calendrier9mois,'DRD 1-2 Sam'!Mois,0)</definedName>
    <definedName name="OptionCalendrier9mois" localSheetId="28">MATCH('DRD 1-2 Sat'!Calendrier9mois,'DRD 1-2 Sat'!Mois,0)</definedName>
    <definedName name="OptionCalendrier9mois" localSheetId="29">MATCH('DRD 1-2 Sun'!Calendrier9mois,'DRD 1-2 Sun'!Mois,0)</definedName>
    <definedName name="OptionCalendrier9mois" localSheetId="26">MATCH('DRD 1-2 Thu'!Calendrier9mois,'DRD 1-2 Thu'!Mois,0)</definedName>
    <definedName name="OptionCalendrier9mois" localSheetId="24">MATCH('DRD 1-2 Tue'!Calendrier9mois,'DRD 1-2 Tue'!Mois,0)</definedName>
    <definedName name="OptionCalendrier9mois" localSheetId="6">MATCH('DRD 1-2 Ven'!Calendrier9mois,'DRD 1-2 Ven'!Mois,0)</definedName>
    <definedName name="OptionCalendrier9mois" localSheetId="25">MATCH('DRD 1-2 Wed'!Calendrier9mois,'DRD 1-2 Wed'!Mois,0)</definedName>
    <definedName name="OptionCalendrier9mois" localSheetId="15">MATCH('DRD 3-6 Dim'!Calendrier9mois,'DRD 3-6 Dim'!Mois,0)</definedName>
    <definedName name="OptionCalendrier9mois" localSheetId="34">MATCH('DRD 3-6 Fri'!Calendrier9mois,'DRD 3-6 Fri'!Mois,0)</definedName>
    <definedName name="OptionCalendrier9mois" localSheetId="12">MATCH('DRD 3-6 Jeu'!Calendrier9mois,'DRD 3-6 Jeu'!Mois,0)</definedName>
    <definedName name="OptionCalendrier9mois" localSheetId="9">MATCH('DRD 3-6 Lun'!Calendrier9mois,'DRD 3-6 Lun'!Mois,0)</definedName>
    <definedName name="OptionCalendrier9mois" localSheetId="10">MATCH('DRD 3-6 Mar'!Calendrier9mois,'DRD 3-6 Mar'!Mois,0)</definedName>
    <definedName name="OptionCalendrier9mois" localSheetId="11">MATCH('DRD 3-6 Mer'!Calendrier9mois,'DRD 3-6 Mer'!Mois,0)</definedName>
    <definedName name="OptionCalendrier9mois" localSheetId="30">MATCH('DRD 3-6 Mon'!Calendrier9mois,'DRD 3-6 Mon'!Mois,0)</definedName>
    <definedName name="OptionCalendrier9mois" localSheetId="14">MATCH('DRD 3-6 Sam'!Calendrier9mois,'DRD 3-6 Sam'!Mois,0)</definedName>
    <definedName name="OptionCalendrier9mois" localSheetId="35">MATCH('DRD 3-6 Sat'!Calendrier9mois,'DRD 3-6 Sat'!Mois,0)</definedName>
    <definedName name="OptionCalendrier9mois" localSheetId="36">MATCH('DRD 3-6 Sun'!Calendrier9mois,'DRD 3-6 Sun'!Mois,0)</definedName>
    <definedName name="OptionCalendrier9mois" localSheetId="33">MATCH('DRD 3-6 Thu'!Calendrier9mois,'DRD 3-6 Thu'!Mois,0)</definedName>
    <definedName name="OptionCalendrier9mois" localSheetId="31">MATCH('DRD 3-6 Tue'!Calendrier9mois,'DRD 3-6 Tue'!Mois,0)</definedName>
    <definedName name="OptionCalendrier9mois" localSheetId="13">MATCH('DRD 3-6 Ven'!Calendrier9mois,'DRD 3-6 Ven'!Mois,0)</definedName>
    <definedName name="OptionCalendrier9mois" localSheetId="32">MATCH('DRD 3-6 Wed'!Calendrier9mois,'DRD 3-6 Wed'!Mois,0)</definedName>
    <definedName name="OptionCalendrier9mois" localSheetId="22">MATCH('DRD 7+ Dim'!Calendrier9mois,'DRD 7+ Dim'!Mois,0)</definedName>
    <definedName name="OptionCalendrier9mois" localSheetId="41">MATCH('DRD 7+ Fri'!Calendrier9mois,'DRD 7+ Fri'!Mois,0)</definedName>
    <definedName name="OptionCalendrier9mois" localSheetId="19">MATCH('DRD 7+ Jeu'!Calendrier9mois,'DRD 7+ Jeu'!Mois,0)</definedName>
    <definedName name="OptionCalendrier9mois" localSheetId="16">MATCH('DRD 7+ Lun'!Calendrier9mois,'DRD 7+ Lun'!Mois,0)</definedName>
    <definedName name="OptionCalendrier9mois" localSheetId="17">MATCH('DRD 7+ Mar'!Calendrier9mois,'DRD 7+ Mar'!Mois,0)</definedName>
    <definedName name="OptionCalendrier9mois" localSheetId="18">MATCH('DRD 7+ Mer'!Calendrier9mois,'DRD 7+ Mer'!Mois,0)</definedName>
    <definedName name="OptionCalendrier9mois" localSheetId="37">MATCH('DRD 7+ Mon'!Calendrier9mois,'DRD 7+ Mon'!Mois,0)</definedName>
    <definedName name="OptionCalendrier9mois" localSheetId="21">MATCH('DRD 7+ Sam'!Calendrier9mois,'DRD 7+ Sam'!Mois,0)</definedName>
    <definedName name="OptionCalendrier9mois" localSheetId="42">MATCH('DRD 7+ Sat'!Calendrier9mois,'DRD 7+ Sat'!Mois,0)</definedName>
    <definedName name="OptionCalendrier9mois" localSheetId="43">MATCH('DRD 7+ Sun'!Calendrier9mois,'DRD 7+ Sun'!Mois,0)</definedName>
    <definedName name="OptionCalendrier9mois" localSheetId="40">MATCH('DRD 7+ Thu'!Calendrier9mois,'DRD 7+ Thu'!Mois,0)</definedName>
    <definedName name="OptionCalendrier9mois" localSheetId="38">MATCH('DRD 7+ Tue'!Calendrier9mois,'DRD 7+ Tue'!Mois,0)</definedName>
    <definedName name="OptionCalendrier9mois" localSheetId="20">MATCH('DRD 7+ Ven'!Calendrier9mois,'DRD 7+ Ven'!Mois,0)</definedName>
    <definedName name="OptionCalendrier9mois" localSheetId="39">MATCH('DRD 7+ Wed'!Calendrier9mois,'DRD 7+ Wed'!Mois,0)</definedName>
    <definedName name="OptionCalendrier9mois" localSheetId="120">MATCH('DVD C1-2 Dim'!Calendrier9mois,'DVD C1-2 Dim'!Mois,0)</definedName>
    <definedName name="OptionCalendrier9mois" localSheetId="160">MATCH('DVD C1-2 Fri'!Calendrier9mois,'DVD C1-2 Fri'!Mois,0)</definedName>
    <definedName name="OptionCalendrier9mois" localSheetId="117">MATCH('DVD C1-2 Jeu'!Calendrier9mois,'DVD C1-2 Jeu'!Mois,0)</definedName>
    <definedName name="OptionCalendrier9mois" localSheetId="114">MATCH('DVD C1-2 Lun'!Calendrier9mois,'DVD C1-2 Lun'!Mois,0)</definedName>
    <definedName name="OptionCalendrier9mois" localSheetId="115">MATCH('DVD C1-2 Mar'!Calendrier9mois,'DVD C1-2 Mar'!Mois,0)</definedName>
    <definedName name="OptionCalendrier9mois" localSheetId="116">MATCH('DVD C1-2 Mer'!Calendrier9mois,'DVD C1-2 Mer'!Mois,0)</definedName>
    <definedName name="OptionCalendrier9mois" localSheetId="156">MATCH('DVD C1-2 Mon'!Calendrier9mois,'DVD C1-2 Mon'!Mois,0)</definedName>
    <definedName name="OptionCalendrier9mois" localSheetId="119">MATCH('DVD C1-2 Sam'!Calendrier9mois,'DVD C1-2 Sam'!Mois,0)</definedName>
    <definedName name="OptionCalendrier9mois" localSheetId="161">MATCH('DVD C1-2 Sat'!Calendrier9mois,'DVD C1-2 Sat'!Mois,0)</definedName>
    <definedName name="OptionCalendrier9mois" localSheetId="162">MATCH('DVD C1-2 Sun'!Calendrier9mois,'DVD C1-2 Sun'!Mois,0)</definedName>
    <definedName name="OptionCalendrier9mois" localSheetId="159">MATCH('DVD C1-2 Thu'!Calendrier9mois,'DVD C1-2 Thu'!Mois,0)</definedName>
    <definedName name="OptionCalendrier9mois" localSheetId="157">MATCH('DVD C1-2 Tue'!Calendrier9mois,'DVD C1-2 Tue'!Mois,0)</definedName>
    <definedName name="OptionCalendrier9mois" localSheetId="118">MATCH('DVD C1-2 Ven'!Calendrier9mois,'DVD C1-2 Ven'!Mois,0)</definedName>
    <definedName name="OptionCalendrier9mois" localSheetId="158">MATCH('DVD C1-2 Wed'!Calendrier9mois,'DVD C1-2 Wed'!Mois,0)</definedName>
    <definedName name="OptionCalendrier9mois" localSheetId="141">MATCH('DVD C1-3 Dim'!Calendrier9mois,'DVD C1-3 Dim'!Mois,0)</definedName>
    <definedName name="OptionCalendrier9mois" localSheetId="181">MATCH('DVD C1-3 Fri'!Calendrier9mois,'DVD C1-3 Fri'!Mois,0)</definedName>
    <definedName name="OptionCalendrier9mois" localSheetId="138">MATCH('DVD C1-3 Jeu'!Calendrier9mois,'DVD C1-3 Jeu'!Mois,0)</definedName>
    <definedName name="OptionCalendrier9mois" localSheetId="135">MATCH('DVD C1-3 Lun'!Calendrier9mois,'DVD C1-3 Lun'!Mois,0)</definedName>
    <definedName name="OptionCalendrier9mois" localSheetId="136">MATCH('DVD C1-3 Mar'!Calendrier9mois,'DVD C1-3 Mar'!Mois,0)</definedName>
    <definedName name="OptionCalendrier9mois" localSheetId="137">MATCH('DVD C1-3 Mer'!Calendrier9mois,'DVD C1-3 Mer'!Mois,0)</definedName>
    <definedName name="OptionCalendrier9mois" localSheetId="177">MATCH('DVD C1-3 Mon'!Calendrier9mois,'DVD C1-3 Mon'!Mois,0)</definedName>
    <definedName name="OptionCalendrier9mois" localSheetId="140">MATCH('DVD C1-3 Sam'!Calendrier9mois,'DVD C1-3 Sam'!Mois,0)</definedName>
    <definedName name="OptionCalendrier9mois" localSheetId="182">MATCH('DVD C1-3 Sat'!Calendrier9mois,'DVD C1-3 Sat'!Mois,0)</definedName>
    <definedName name="OptionCalendrier9mois" localSheetId="183">MATCH('DVD C1-3 Sun'!Calendrier9mois,'DVD C1-3 Sun'!Mois,0)</definedName>
    <definedName name="OptionCalendrier9mois" localSheetId="180">MATCH('DVD C1-3 Thu'!Calendrier9mois,'DVD C1-3 Thu'!Mois,0)</definedName>
    <definedName name="OptionCalendrier9mois" localSheetId="178">MATCH('DVD C1-3 Tue'!Calendrier9mois,'DVD C1-3 Tue'!Mois,0)</definedName>
    <definedName name="OptionCalendrier9mois" localSheetId="139">MATCH('DVD C1-3 Ven'!Calendrier9mois,'DVD C1-3 Ven'!Mois,0)</definedName>
    <definedName name="OptionCalendrier9mois" localSheetId="179">MATCH('DVD C1-3 Wed'!Calendrier9mois,'DVD C1-3 Wed'!Mois,0)</definedName>
    <definedName name="OptionCalendrier9mois" localSheetId="127">MATCH('DVD C3-6 Dim'!Calendrier9mois,'DVD C3-6 Dim'!Mois,0)</definedName>
    <definedName name="OptionCalendrier9mois" localSheetId="167">MATCH('DVD C3-6 Fri'!Calendrier9mois,'DVD C3-6 Fri'!Mois,0)</definedName>
    <definedName name="OptionCalendrier9mois" localSheetId="124">MATCH('DVD C3-6 Jeu'!Calendrier9mois,'DVD C3-6 Jeu'!Mois,0)</definedName>
    <definedName name="OptionCalendrier9mois" localSheetId="121">MATCH('DVD C3-6 Lun'!Calendrier9mois,'DVD C3-6 Lun'!Mois,0)</definedName>
    <definedName name="OptionCalendrier9mois" localSheetId="122">MATCH('DVD C3-6 Mar'!Calendrier9mois,'DVD C3-6 Mar'!Mois,0)</definedName>
    <definedName name="OptionCalendrier9mois" localSheetId="123">MATCH('DVD C3-6 Mer'!Calendrier9mois,'DVD C3-6 Mer'!Mois,0)</definedName>
    <definedName name="OptionCalendrier9mois" localSheetId="163">MATCH('DVD C3-6 Mon'!Calendrier9mois,'DVD C3-6 Mon'!Mois,0)</definedName>
    <definedName name="OptionCalendrier9mois" localSheetId="126">MATCH('DVD C3-6 Sam'!Calendrier9mois,'DVD C3-6 Sam'!Mois,0)</definedName>
    <definedName name="OptionCalendrier9mois" localSheetId="168">MATCH('DVD C3-6 Sat'!Calendrier9mois,'DVD C3-6 Sat'!Mois,0)</definedName>
    <definedName name="OptionCalendrier9mois" localSheetId="169">MATCH('DVD C3-6 Sun'!Calendrier9mois,'DVD C3-6 Sun'!Mois,0)</definedName>
    <definedName name="OptionCalendrier9mois" localSheetId="166">MATCH('DVD C3-6 Thu'!Calendrier9mois,'DVD C3-6 Thu'!Mois,0)</definedName>
    <definedName name="OptionCalendrier9mois" localSheetId="164">MATCH('DVD C3-6 Tue'!Calendrier9mois,'DVD C3-6 Tue'!Mois,0)</definedName>
    <definedName name="OptionCalendrier9mois" localSheetId="125">MATCH('DVD C3-6 Ven'!Calendrier9mois,'DVD C3-6 Ven'!Mois,0)</definedName>
    <definedName name="OptionCalendrier9mois" localSheetId="165">MATCH('DVD C3-6 Wed'!Calendrier9mois,'DVD C3-6 Wed'!Mois,0)</definedName>
    <definedName name="OptionCalendrier9mois" localSheetId="148">MATCH('DVD C4-8 Dim'!Calendrier9mois,'DVD C4-8 Dim'!Mois,0)</definedName>
    <definedName name="OptionCalendrier9mois" localSheetId="188">MATCH('DVD C4-8 Fri'!Calendrier9mois,'DVD C4-8 Fri'!Mois,0)</definedName>
    <definedName name="OptionCalendrier9mois" localSheetId="145">MATCH('DVD C4-8 Jeu'!Calendrier9mois,'DVD C4-8 Jeu'!Mois,0)</definedName>
    <definedName name="OptionCalendrier9mois" localSheetId="142">MATCH('DVD C4-8 Lun'!Calendrier9mois,'DVD C4-8 Lun'!Mois,0)</definedName>
    <definedName name="OptionCalendrier9mois" localSheetId="143">MATCH('DVD C4-8 Mar'!Calendrier9mois,'DVD C4-8 Mar'!Mois,0)</definedName>
    <definedName name="OptionCalendrier9mois" localSheetId="144">MATCH('DVD C4-8 Mer'!Calendrier9mois,'DVD C4-8 Mer'!Mois,0)</definedName>
    <definedName name="OptionCalendrier9mois" localSheetId="184">MATCH('DVD C4-8 Mon'!Calendrier9mois,'DVD C4-8 Mon'!Mois,0)</definedName>
    <definedName name="OptionCalendrier9mois" localSheetId="147">MATCH('DVD C4-8 Sam'!Calendrier9mois,'DVD C4-8 Sam'!Mois,0)</definedName>
    <definedName name="OptionCalendrier9mois" localSheetId="189">MATCH('DVD C4-8 Sat'!Calendrier9mois,'DVD C4-8 Sat'!Mois,0)</definedName>
    <definedName name="OptionCalendrier9mois" localSheetId="190">MATCH('DVD C4-8 Sun'!Calendrier9mois,'DVD C4-8 Sun'!Mois,0)</definedName>
    <definedName name="OptionCalendrier9mois" localSheetId="187">MATCH('DVD C4-8 Thu'!Calendrier9mois,'DVD C4-8 Thu'!Mois,0)</definedName>
    <definedName name="OptionCalendrier9mois" localSheetId="185">MATCH('DVD C4-8 Tue'!Calendrier9mois,'DVD C4-8 Tue'!Mois,0)</definedName>
    <definedName name="OptionCalendrier9mois" localSheetId="146">MATCH('DVD C4-8 Ven'!Calendrier9mois,'DVD C4-8 Ven'!Mois,0)</definedName>
    <definedName name="OptionCalendrier9mois" localSheetId="186">MATCH('DVD C4-8 Wed'!Calendrier9mois,'DVD C4-8 Wed'!Mois,0)</definedName>
    <definedName name="OptionCalendrier9mois" localSheetId="134">MATCH('DVD C7+ Dim'!Calendrier9mois,'DVD C7+ Dim'!Mois,0)</definedName>
    <definedName name="OptionCalendrier9mois" localSheetId="174">MATCH('DVD C7+ Fri'!Calendrier9mois,'DVD C7+ Fri'!Mois,0)</definedName>
    <definedName name="OptionCalendrier9mois" localSheetId="131">MATCH('DVD C7+ Jeu'!Calendrier9mois,'DVD C7+ Jeu'!Mois,0)</definedName>
    <definedName name="OptionCalendrier9mois" localSheetId="128">MATCH('DVD C7+ Lun'!Calendrier9mois,'DVD C7+ Lun'!Mois,0)</definedName>
    <definedName name="OptionCalendrier9mois" localSheetId="129">MATCH('DVD C7+ Mar'!Calendrier9mois,'DVD C7+ Mar'!Mois,0)</definedName>
    <definedName name="OptionCalendrier9mois" localSheetId="130">MATCH('DVD C7+ Mer'!Calendrier9mois,'DVD C7+ Mer'!Mois,0)</definedName>
    <definedName name="OptionCalendrier9mois" localSheetId="170">MATCH('DVD C7+ Mon'!Calendrier9mois,'DVD C7+ Mon'!Mois,0)</definedName>
    <definedName name="OptionCalendrier9mois" localSheetId="133">MATCH('DVD C7+ Sam'!Calendrier9mois,'DVD C7+ Sam'!Mois,0)</definedName>
    <definedName name="OptionCalendrier9mois" localSheetId="175">MATCH('DVD C7+ Sat'!Calendrier9mois,'DVD C7+ Sat'!Mois,0)</definedName>
    <definedName name="OptionCalendrier9mois" localSheetId="176">MATCH('DVD C7+ Sun'!Calendrier9mois,'DVD C7+ Sun'!Mois,0)</definedName>
    <definedName name="OptionCalendrier9mois" localSheetId="173">MATCH('DVD C7+ Thu'!Calendrier9mois,'DVD C7+ Thu'!Mois,0)</definedName>
    <definedName name="OptionCalendrier9mois" localSheetId="171">MATCH('DVD C7+ Tue'!Calendrier9mois,'DVD C7+ Tue'!Mois,0)</definedName>
    <definedName name="OptionCalendrier9mois" localSheetId="132">MATCH('DVD C7+ Ven'!Calendrier9mois,'DVD C7+ Ven'!Mois,0)</definedName>
    <definedName name="OptionCalendrier9mois" localSheetId="172">MATCH('DVD C7+ Wed'!Calendrier9mois,'DVD C7+ Wed'!Mois,0)</definedName>
    <definedName name="OptionCalendrier9mois" localSheetId="155">MATCH('DVD C9+ Dim'!Calendrier9mois,'DVD C9+ Dim'!Mois,0)</definedName>
    <definedName name="OptionCalendrier9mois" localSheetId="195">MATCH('DVD C9+ Fri'!Calendrier9mois,'DVD C9+ Fri'!Mois,0)</definedName>
    <definedName name="OptionCalendrier9mois" localSheetId="152">MATCH('DVD C9+ Jeu'!Calendrier9mois,'DVD C9+ Jeu'!Mois,0)</definedName>
    <definedName name="OptionCalendrier9mois" localSheetId="149">MATCH('DVD C9+ Lun'!Calendrier9mois,'DVD C9+ Lun'!Mois,0)</definedName>
    <definedName name="OptionCalendrier9mois" localSheetId="150">MATCH('DVD C9+ Mar'!Calendrier9mois,'DVD C9+ Mar'!Mois,0)</definedName>
    <definedName name="OptionCalendrier9mois" localSheetId="151">MATCH('DVD C9+ Mer'!Calendrier9mois,'DVD C9+ Mer'!Mois,0)</definedName>
    <definedName name="OptionCalendrier9mois" localSheetId="191">MATCH('DVD C9+ Mon'!Calendrier9mois,'DVD C9+ Mon'!Mois,0)</definedName>
    <definedName name="OptionCalendrier9mois" localSheetId="154">MATCH('DVD C9+ Sam'!Calendrier9mois,'DVD C9+ Sam'!Mois,0)</definedName>
    <definedName name="OptionCalendrier9mois" localSheetId="196">MATCH('DVD C9+ Sat'!Calendrier9mois,'DVD C9+ Sat'!Mois,0)</definedName>
    <definedName name="OptionCalendrier9mois" localSheetId="197">MATCH('DVD C9+ Sun'!Calendrier9mois,'DVD C9+ Sun'!Mois,0)</definedName>
    <definedName name="OptionCalendrier9mois" localSheetId="194">MATCH('DVD C9+ Thu'!Calendrier9mois,'DVD C9+ Thu'!Mois,0)</definedName>
    <definedName name="OptionCalendrier9mois" localSheetId="192">MATCH('DVD C9+ Tue'!Calendrier9mois,'DVD C9+ Tue'!Mois,0)</definedName>
    <definedName name="OptionCalendrier9mois" localSheetId="153">MATCH('DVD C9+ Ven'!Calendrier9mois,'DVD C9+ Ven'!Mois,0)</definedName>
    <definedName name="OptionCalendrier9mois" localSheetId="193">MATCH('DVD C9+ Wed'!Calendrier9mois,'DVD C9+ Wed'!Mois,0)</definedName>
    <definedName name="OptionCalendrier9mois" localSheetId="50">MATCH('DVMP C1 1-21 Dim'!Calendrier9mois,'DVMP C1 1-21 Dim'!Mois,0)</definedName>
    <definedName name="OptionCalendrier9mois" localSheetId="83">MATCH('DVMP C1 1-21 Fri'!Calendrier9mois,'DVMP C1 1-21 Fri'!Mois,0)</definedName>
    <definedName name="OptionCalendrier9mois" localSheetId="47">MATCH('DVMP C1 1-21 Jeu'!Calendrier9mois,'DVMP C1 1-21 Jeu'!Mois,0)</definedName>
    <definedName name="OptionCalendrier9mois" localSheetId="44">MATCH('DVMP C1 1-21 Lun'!Calendrier9mois,'DVMP C1 1-21 Lun'!Mois,0)</definedName>
    <definedName name="OptionCalendrier9mois" localSheetId="45">MATCH('DVMP C1 1-21 Mar'!Calendrier9mois,'DVMP C1 1-21 Mar'!Mois,0)</definedName>
    <definedName name="OptionCalendrier9mois" localSheetId="46">MATCH('DVMP C1 1-21 Mer'!Calendrier9mois,'DVMP C1 1-21 Mer'!Mois,0)</definedName>
    <definedName name="OptionCalendrier9mois" localSheetId="79">MATCH('DVMP C1 1-21 Mon'!Calendrier9mois,'DVMP C1 1-21 Mon'!Mois,0)</definedName>
    <definedName name="OptionCalendrier9mois" localSheetId="49">MATCH('DVMP C1 1-21 Sam'!Calendrier9mois,'DVMP C1 1-21 Sam'!Mois,0)</definedName>
    <definedName name="OptionCalendrier9mois" localSheetId="84">MATCH('DVMP C1 1-21 Sat'!Calendrier9mois,'DVMP C1 1-21 Sat'!Mois,0)</definedName>
    <definedName name="OptionCalendrier9mois" localSheetId="85">MATCH('DVMP C1 1-21 Sun'!Calendrier9mois,'DVMP C1 1-21 Sun'!Mois,0)</definedName>
    <definedName name="OptionCalendrier9mois" localSheetId="82">MATCH('DVMP C1 1-21 Thu'!Calendrier9mois,'DVMP C1 1-21 Thu'!Mois,0)</definedName>
    <definedName name="OptionCalendrier9mois" localSheetId="80">MATCH('DVMP C1 1-21 Tue'!Calendrier9mois,'DVMP C1 1-21 Tue'!Mois,0)</definedName>
    <definedName name="OptionCalendrier9mois" localSheetId="48">MATCH('DVMP C1 1-21 Ven'!Calendrier9mois,'DVMP C1 1-21 Ven'!Mois,0)</definedName>
    <definedName name="OptionCalendrier9mois" localSheetId="81">MATCH('DVMP C1 1-21 Wed'!Calendrier9mois,'DVMP C1 1-21 Wed'!Mois,0)</definedName>
    <definedName name="OptionCalendrier9mois" localSheetId="57">MATCH('DVMP C1 22-42 Dim'!Calendrier9mois,'DVMP C1 22-42 Dim'!Mois,0)</definedName>
    <definedName name="OptionCalendrier9mois" localSheetId="97">MATCH('DVMP C1 22-42 Fri'!Calendrier9mois,'DVMP C1 22-42 Fri'!Mois,0)</definedName>
    <definedName name="OptionCalendrier9mois" localSheetId="54">MATCH('DVMP C1 22-42 Jeu'!Calendrier9mois,'DVMP C1 22-42 Jeu'!Mois,0)</definedName>
    <definedName name="OptionCalendrier9mois" localSheetId="51">MATCH('DVMP C1 22-42 Lun'!Calendrier9mois,'DVMP C1 22-42 Lun'!Mois,0)</definedName>
    <definedName name="OptionCalendrier9mois" localSheetId="52">MATCH('DVMP C1 22-42 Mar'!Calendrier9mois,'DVMP C1 22-42 Mar'!Mois,0)</definedName>
    <definedName name="OptionCalendrier9mois" localSheetId="53">MATCH('DVMP C1 22-42 Mer'!Calendrier9mois,'DVMP C1 22-42 Mer'!Mois,0)</definedName>
    <definedName name="OptionCalendrier9mois" localSheetId="93">MATCH('DVMP C1 22-42 Mon'!Calendrier9mois,'DVMP C1 22-42 Mon'!Mois,0)</definedName>
    <definedName name="OptionCalendrier9mois" localSheetId="56">MATCH('DVMP C1 22-42 Sam'!Calendrier9mois,'DVMP C1 22-42 Sam'!Mois,0)</definedName>
    <definedName name="OptionCalendrier9mois" localSheetId="98">MATCH('DVMP C1 22-42 Sat'!Calendrier9mois,'DVMP C1 22-42 Sat'!Mois,0)</definedName>
    <definedName name="OptionCalendrier9mois" localSheetId="99">MATCH('DVMP C1 22-42 Sun'!Calendrier9mois,'DVMP C1 22-42 Sun'!Mois,0)</definedName>
    <definedName name="OptionCalendrier9mois" localSheetId="96">MATCH('DVMP C1 22-42 Thu'!Calendrier9mois,'DVMP C1 22-42 Thu'!Mois,0)</definedName>
    <definedName name="OptionCalendrier9mois" localSheetId="94">MATCH('DVMP C1 22-42 Tue'!Calendrier9mois,'DVMP C1 22-42 Tue'!Mois,0)</definedName>
    <definedName name="OptionCalendrier9mois" localSheetId="55">MATCH('DVMP C1 22-42 Ven'!Calendrier9mois,'DVMP C1 22-42 Ven'!Mois,0)</definedName>
    <definedName name="OptionCalendrier9mois" localSheetId="95">MATCH('DVMP C1 22-42 Wed'!Calendrier9mois,'DVMP C1 22-42 Wed'!Mois,0)</definedName>
    <definedName name="OptionCalendrier9mois" localSheetId="78">MATCH('DVMP C10+ Dim'!Calendrier9mois,'DVMP C10+ Dim'!Mois,0)</definedName>
    <definedName name="OptionCalendrier9mois" localSheetId="111">MATCH('DVMP C10+ Fri'!Calendrier9mois,'DVMP C10+ Fri'!Mois,0)</definedName>
    <definedName name="OptionCalendrier9mois" localSheetId="75">MATCH('DVMP C10+ Jeu'!Calendrier9mois,'DVMP C10+ Jeu'!Mois,0)</definedName>
    <definedName name="OptionCalendrier9mois" localSheetId="72">MATCH('DVMP C10+ Lun'!Calendrier9mois,'DVMP C10+ Lun'!Mois,0)</definedName>
    <definedName name="OptionCalendrier9mois" localSheetId="73">MATCH('DVMP C10+ Mar'!Calendrier9mois,'DVMP C10+ Mar'!Mois,0)</definedName>
    <definedName name="OptionCalendrier9mois" localSheetId="74">MATCH('DVMP C10+ Mer'!Calendrier9mois,'DVMP C10+ Mer'!Mois,0)</definedName>
    <definedName name="OptionCalendrier9mois" localSheetId="107">MATCH('DVMP C10+ Mon'!Calendrier9mois,'DVMP C10+ Mon'!Mois,0)</definedName>
    <definedName name="OptionCalendrier9mois" localSheetId="77">MATCH('DVMP C10+ Sam'!Calendrier9mois,'DVMP C10+ Sam'!Mois,0)</definedName>
    <definedName name="OptionCalendrier9mois" localSheetId="112">MATCH('DVMP C10+ Sat'!Calendrier9mois,'DVMP C10+ Sat'!Mois,0)</definedName>
    <definedName name="OptionCalendrier9mois" localSheetId="113">MATCH('DVMP C10+ Sun'!Calendrier9mois,'DVMP C10+ Sun'!Mois,0)</definedName>
    <definedName name="OptionCalendrier9mois" localSheetId="110">MATCH('DVMP C10+ Thu'!Calendrier9mois,'DVMP C10+ Thu'!Mois,0)</definedName>
    <definedName name="OptionCalendrier9mois" localSheetId="108">MATCH('DVMP C10+ Tue'!Calendrier9mois,'DVMP C10+ Tue'!Mois,0)</definedName>
    <definedName name="OptionCalendrier9mois" localSheetId="76">MATCH('DVMP C10+ Ven'!Calendrier9mois,'DVMP C10+ Ven'!Mois,0)</definedName>
    <definedName name="OptionCalendrier9mois" localSheetId="109">MATCH('DVMP C10+ Wed'!Calendrier9mois,'DVMP C10+ Wed'!Mois,0)</definedName>
    <definedName name="OptionCalendrier9mois" localSheetId="64">MATCH('DVMP C2 1-21 Dim'!Calendrier9mois,'DVMP C2 1-21 Dim'!Mois,0)</definedName>
    <definedName name="OptionCalendrier9mois" localSheetId="90">MATCH('DVMP C2 1-21 Fri'!Calendrier9mois,'DVMP C2 1-21 Fri'!Mois,0)</definedName>
    <definedName name="OptionCalendrier9mois" localSheetId="61">MATCH('DVMP C2 1-21 Jeu'!Calendrier9mois,'DVMP C2 1-21 Jeu'!Mois,0)</definedName>
    <definedName name="OptionCalendrier9mois" localSheetId="58">MATCH('DVMP C2 1-21 Lun'!Calendrier9mois,'DVMP C2 1-21 Lun'!Mois,0)</definedName>
    <definedName name="OptionCalendrier9mois" localSheetId="59">MATCH('DVMP C2 1-21 Mar'!Calendrier9mois,'DVMP C2 1-21 Mar'!Mois,0)</definedName>
    <definedName name="OptionCalendrier9mois" localSheetId="60">MATCH('DVMP C2 1-21 Mer'!Calendrier9mois,'DVMP C2 1-21 Mer'!Mois,0)</definedName>
    <definedName name="OptionCalendrier9mois" localSheetId="86">MATCH('DVMP C2 1-21 Mon'!Calendrier9mois,'DVMP C2 1-21 Mon'!Mois,0)</definedName>
    <definedName name="OptionCalendrier9mois" localSheetId="63">MATCH('DVMP C2 1-21 Sam'!Calendrier9mois,'DVMP C2 1-21 Sam'!Mois,0)</definedName>
    <definedName name="OptionCalendrier9mois" localSheetId="91">MATCH('DVMP C2 1-21 Sat'!Calendrier9mois,'DVMP C2 1-21 Sat'!Mois,0)</definedName>
    <definedName name="OptionCalendrier9mois" localSheetId="92">MATCH('DVMP C2 1-21 Sun'!Calendrier9mois,'DVMP C2 1-21 Sun'!Mois,0)</definedName>
    <definedName name="OptionCalendrier9mois" localSheetId="89">MATCH('DVMP C2 1-21 Thu'!Calendrier9mois,'DVMP C2 1-21 Thu'!Mois,0)</definedName>
    <definedName name="OptionCalendrier9mois" localSheetId="87">MATCH('DVMP C2 1-21 Tue'!Calendrier9mois,'DVMP C2 1-21 Tue'!Mois,0)</definedName>
    <definedName name="OptionCalendrier9mois" localSheetId="62">MATCH('DVMP C2 1-21 Ven'!Calendrier9mois,'DVMP C2 1-21 Ven'!Mois,0)</definedName>
    <definedName name="OptionCalendrier9mois" localSheetId="88">MATCH('DVMP C2 1-21 Wed'!Calendrier9mois,'DVMP C2 1-21 Wed'!Mois,0)</definedName>
    <definedName name="OptionCalendrier9mois" localSheetId="71">MATCH('DVMP C2 22-42 Dim'!Calendrier9mois,'DVMP C2 22-42 Dim'!Mois,0)</definedName>
    <definedName name="OptionCalendrier9mois" localSheetId="104">MATCH('DVMP C2 22-42 Fri'!Calendrier9mois,'DVMP C2 22-42 Fri'!Mois,0)</definedName>
    <definedName name="OptionCalendrier9mois" localSheetId="68">MATCH('DVMP C2 22-42 Jeu'!Calendrier9mois,'DVMP C2 22-42 Jeu'!Mois,0)</definedName>
    <definedName name="OptionCalendrier9mois" localSheetId="65">MATCH('DVMP C2 22-42 Lun'!Calendrier9mois,'DVMP C2 22-42 Lun'!Mois,0)</definedName>
    <definedName name="OptionCalendrier9mois" localSheetId="66">MATCH('DVMP C2 22-42 Mar'!Calendrier9mois,'DVMP C2 22-42 Mar'!Mois,0)</definedName>
    <definedName name="OptionCalendrier9mois" localSheetId="67">MATCH('DVMP C2 22-42 Mer'!Calendrier9mois,'DVMP C2 22-42 Mer'!Mois,0)</definedName>
    <definedName name="OptionCalendrier9mois" localSheetId="100">MATCH('DVMP C2 22-42 Mon'!Calendrier9mois,'DVMP C2 22-42 Mon'!Mois,0)</definedName>
    <definedName name="OptionCalendrier9mois" localSheetId="70">MATCH('DVMP C2 22-42 Sam'!Calendrier9mois,'DVMP C2 22-42 Sam'!Mois,0)</definedName>
    <definedName name="OptionCalendrier9mois" localSheetId="105">MATCH('DVMP C2 22-42 Sat'!Calendrier9mois,'DVMP C2 22-42 Sat'!Mois,0)</definedName>
    <definedName name="OptionCalendrier9mois" localSheetId="106">MATCH('DVMP C2 22-42 Sun'!Calendrier9mois,'DVMP C2 22-42 Sun'!Mois,0)</definedName>
    <definedName name="OptionCalendrier9mois" localSheetId="103">MATCH('DVMP C2 22-42 Thu'!Calendrier9mois,'DVMP C2 22-42 Thu'!Mois,0)</definedName>
    <definedName name="OptionCalendrier9mois" localSheetId="101">MATCH('DVMP C2 22-42 Tue'!Calendrier9mois,'DVMP C2 22-42 Tue'!Mois,0)</definedName>
    <definedName name="OptionCalendrier9mois" localSheetId="69">MATCH('DVMP C2 22-42 Ven'!Calendrier9mois,'DVMP C2 22-42 Ven'!Mois,0)</definedName>
    <definedName name="OptionCalendrier9mois" localSheetId="102">MATCH('DVMP C2 22-42 Wed'!Calendrier9mois,'DVMP C2 22-42 Wed'!Mois,0)</definedName>
    <definedName name="OptionCalendrier9mois">MATCH(Calendrier9mois,Mois,0)</definedName>
    <definedName name="OptionJoursemaine" localSheetId="0">MATCH('Cover - Eng'!DébutSemaine,[0]!Jourssemaine,0)+10</definedName>
    <definedName name="OptionJoursemaine" localSheetId="8">MATCH('DRD 1-2 Dim'!DébutSemaine,'DRD 1-2 Dim'!Jourssemaine,0)+10</definedName>
    <definedName name="OptionJoursemaine" localSheetId="27">MATCH('DRD 1-2 Fri'!DébutSemaine,'DRD 1-2 Fri'!Jourssemaine,0)+10</definedName>
    <definedName name="OptionJoursemaine" localSheetId="5">MATCH('DRD 1-2 Jeu'!DébutSemaine,'DRD 1-2 Jeu'!Jourssemaine,0)+10</definedName>
    <definedName name="OptionJoursemaine" localSheetId="2">MATCH('DRD 1-2 Lun'!DébutSemaine,'DRD 1-2 Lun'!Jourssemaine,0)+10</definedName>
    <definedName name="OptionJoursemaine" localSheetId="3">MATCH('DRD 1-2 Mar'!DébutSemaine,'DRD 1-2 Mar'!Jourssemaine,0)+10</definedName>
    <definedName name="OptionJoursemaine" localSheetId="4">MATCH('DRD 1-2 Mer'!DébutSemaine,'DRD 1-2 Mer'!Jourssemaine,0)+10</definedName>
    <definedName name="OptionJoursemaine" localSheetId="23">MATCH('DRD 1-2 Mon'!DébutSemaine,'DRD 1-2 Mon'!Jourssemaine,0)+10</definedName>
    <definedName name="OptionJoursemaine" localSheetId="7">MATCH('DRD 1-2 Sam'!DébutSemaine,'DRD 1-2 Sam'!Jourssemaine,0)+10</definedName>
    <definedName name="OptionJoursemaine" localSheetId="28">MATCH('DRD 1-2 Sat'!DébutSemaine,'DRD 1-2 Sat'!Jourssemaine,0)+10</definedName>
    <definedName name="OptionJoursemaine" localSheetId="29">MATCH('DRD 1-2 Sun'!DébutSemaine,'DRD 1-2 Sun'!Jourssemaine,0)+10</definedName>
    <definedName name="OptionJoursemaine" localSheetId="26">MATCH('DRD 1-2 Thu'!DébutSemaine,'DRD 1-2 Thu'!Jourssemaine,0)+10</definedName>
    <definedName name="OptionJoursemaine" localSheetId="24">MATCH('DRD 1-2 Tue'!DébutSemaine,'DRD 1-2 Tue'!Jourssemaine,0)+10</definedName>
    <definedName name="OptionJoursemaine" localSheetId="6">MATCH('DRD 1-2 Ven'!DébutSemaine,'DRD 1-2 Ven'!Jourssemaine,0)+10</definedName>
    <definedName name="OptionJoursemaine" localSheetId="25">MATCH('DRD 1-2 Wed'!DébutSemaine,'DRD 1-2 Wed'!Jourssemaine,0)+10</definedName>
    <definedName name="OptionJoursemaine" localSheetId="15">MATCH('DRD 3-6 Dim'!DébutSemaine,'DRD 3-6 Dim'!Jourssemaine,0)+10</definedName>
    <definedName name="OptionJoursemaine" localSheetId="34">MATCH('DRD 3-6 Fri'!DébutSemaine,'DRD 3-6 Fri'!Jourssemaine,0)+10</definedName>
    <definedName name="OptionJoursemaine" localSheetId="12">MATCH('DRD 3-6 Jeu'!DébutSemaine,'DRD 3-6 Jeu'!Jourssemaine,0)+10</definedName>
    <definedName name="OptionJoursemaine" localSheetId="9">MATCH('DRD 3-6 Lun'!DébutSemaine,'DRD 3-6 Lun'!Jourssemaine,0)+10</definedName>
    <definedName name="OptionJoursemaine" localSheetId="10">MATCH('DRD 3-6 Mar'!DébutSemaine,'DRD 3-6 Mar'!Jourssemaine,0)+10</definedName>
    <definedName name="OptionJoursemaine" localSheetId="11">MATCH('DRD 3-6 Mer'!DébutSemaine,'DRD 3-6 Mer'!Jourssemaine,0)+10</definedName>
    <definedName name="OptionJoursemaine" localSheetId="30">MATCH('DRD 3-6 Mon'!DébutSemaine,'DRD 3-6 Mon'!Jourssemaine,0)+10</definedName>
    <definedName name="OptionJoursemaine" localSheetId="14">MATCH('DRD 3-6 Sam'!DébutSemaine,'DRD 3-6 Sam'!Jourssemaine,0)+10</definedName>
    <definedName name="OptionJoursemaine" localSheetId="35">MATCH('DRD 3-6 Sat'!DébutSemaine,'DRD 3-6 Sat'!Jourssemaine,0)+10</definedName>
    <definedName name="OptionJoursemaine" localSheetId="36">MATCH('DRD 3-6 Sun'!DébutSemaine,'DRD 3-6 Sun'!Jourssemaine,0)+10</definedName>
    <definedName name="OptionJoursemaine" localSheetId="33">MATCH('DRD 3-6 Thu'!DébutSemaine,'DRD 3-6 Thu'!Jourssemaine,0)+10</definedName>
    <definedName name="OptionJoursemaine" localSheetId="31">MATCH('DRD 3-6 Tue'!DébutSemaine,'DRD 3-6 Tue'!Jourssemaine,0)+10</definedName>
    <definedName name="OptionJoursemaine" localSheetId="13">MATCH('DRD 3-6 Ven'!DébutSemaine,'DRD 3-6 Ven'!Jourssemaine,0)+10</definedName>
    <definedName name="OptionJoursemaine" localSheetId="32">MATCH('DRD 3-6 Wed'!DébutSemaine,'DRD 3-6 Wed'!Jourssemaine,0)+10</definedName>
    <definedName name="OptionJoursemaine" localSheetId="22">MATCH('DRD 7+ Dim'!DébutSemaine,'DRD 7+ Dim'!Jourssemaine,0)+10</definedName>
    <definedName name="OptionJoursemaine" localSheetId="41">MATCH('DRD 7+ Fri'!DébutSemaine,'DRD 7+ Fri'!Jourssemaine,0)+10</definedName>
    <definedName name="OptionJoursemaine" localSheetId="19">MATCH('DRD 7+ Jeu'!DébutSemaine,'DRD 7+ Jeu'!Jourssemaine,0)+10</definedName>
    <definedName name="OptionJoursemaine" localSheetId="16">MATCH('DRD 7+ Lun'!DébutSemaine,'DRD 7+ Lun'!Jourssemaine,0)+10</definedName>
    <definedName name="OptionJoursemaine" localSheetId="17">MATCH('DRD 7+ Mar'!DébutSemaine,'DRD 7+ Mar'!Jourssemaine,0)+10</definedName>
    <definedName name="OptionJoursemaine" localSheetId="18">MATCH('DRD 7+ Mer'!DébutSemaine,'DRD 7+ Mer'!Jourssemaine,0)+10</definedName>
    <definedName name="OptionJoursemaine" localSheetId="37">MATCH('DRD 7+ Mon'!DébutSemaine,'DRD 7+ Mon'!Jourssemaine,0)+10</definedName>
    <definedName name="OptionJoursemaine" localSheetId="21">MATCH('DRD 7+ Sam'!DébutSemaine,'DRD 7+ Sam'!Jourssemaine,0)+10</definedName>
    <definedName name="OptionJoursemaine" localSheetId="42">MATCH('DRD 7+ Sat'!DébutSemaine,'DRD 7+ Sat'!Jourssemaine,0)+10</definedName>
    <definedName name="OptionJoursemaine" localSheetId="43">MATCH('DRD 7+ Sun'!DébutSemaine,'DRD 7+ Sun'!Jourssemaine,0)+10</definedName>
    <definedName name="OptionJoursemaine" localSheetId="40">MATCH('DRD 7+ Thu'!DébutSemaine,'DRD 7+ Thu'!Jourssemaine,0)+10</definedName>
    <definedName name="OptionJoursemaine" localSheetId="38">MATCH('DRD 7+ Tue'!DébutSemaine,'DRD 7+ Tue'!Jourssemaine,0)+10</definedName>
    <definedName name="OptionJoursemaine" localSheetId="20">MATCH('DRD 7+ Ven'!DébutSemaine,'DRD 7+ Ven'!Jourssemaine,0)+10</definedName>
    <definedName name="OptionJoursemaine" localSheetId="39">MATCH('DRD 7+ Wed'!DébutSemaine,'DRD 7+ Wed'!Jourssemaine,0)+10</definedName>
    <definedName name="OptionJoursemaine" localSheetId="120">MATCH('DVD C1-2 Dim'!DébutSemaine,'DVD C1-2 Dim'!Jourssemaine,0)+10</definedName>
    <definedName name="OptionJoursemaine" localSheetId="160">MATCH('DVD C1-2 Fri'!DébutSemaine,'DVD C1-2 Fri'!Jourssemaine,0)+10</definedName>
    <definedName name="OptionJoursemaine" localSheetId="117">MATCH('DVD C1-2 Jeu'!DébutSemaine,'DVD C1-2 Jeu'!Jourssemaine,0)+10</definedName>
    <definedName name="OptionJoursemaine" localSheetId="114">MATCH('DVD C1-2 Lun'!DébutSemaine,'DVD C1-2 Lun'!Jourssemaine,0)+10</definedName>
    <definedName name="OptionJoursemaine" localSheetId="115">MATCH('DVD C1-2 Mar'!DébutSemaine,'DVD C1-2 Mar'!Jourssemaine,0)+10</definedName>
    <definedName name="OptionJoursemaine" localSheetId="116">MATCH('DVD C1-2 Mer'!DébutSemaine,'DVD C1-2 Mer'!Jourssemaine,0)+10</definedName>
    <definedName name="OptionJoursemaine" localSheetId="156">MATCH('DVD C1-2 Mon'!DébutSemaine,'DVD C1-2 Mon'!Jourssemaine,0)+10</definedName>
    <definedName name="OptionJoursemaine" localSheetId="119">MATCH('DVD C1-2 Sam'!DébutSemaine,'DVD C1-2 Sam'!Jourssemaine,0)+10</definedName>
    <definedName name="OptionJoursemaine" localSheetId="161">MATCH('DVD C1-2 Sat'!DébutSemaine,'DVD C1-2 Sat'!Jourssemaine,0)+10</definedName>
    <definedName name="OptionJoursemaine" localSheetId="162">MATCH('DVD C1-2 Sun'!DébutSemaine,'DVD C1-2 Sun'!Jourssemaine,0)+10</definedName>
    <definedName name="OptionJoursemaine" localSheetId="159">MATCH('DVD C1-2 Thu'!DébutSemaine,'DVD C1-2 Thu'!Jourssemaine,0)+10</definedName>
    <definedName name="OptionJoursemaine" localSheetId="157">MATCH('DVD C1-2 Tue'!DébutSemaine,'DVD C1-2 Tue'!Jourssemaine,0)+10</definedName>
    <definedName name="OptionJoursemaine" localSheetId="118">MATCH('DVD C1-2 Ven'!DébutSemaine,'DVD C1-2 Ven'!Jourssemaine,0)+10</definedName>
    <definedName name="OptionJoursemaine" localSheetId="158">MATCH('DVD C1-2 Wed'!DébutSemaine,'DVD C1-2 Wed'!Jourssemaine,0)+10</definedName>
    <definedName name="OptionJoursemaine" localSheetId="141">MATCH('DVD C1-3 Dim'!DébutSemaine,'DVD C1-3 Dim'!Jourssemaine,0)+10</definedName>
    <definedName name="OptionJoursemaine" localSheetId="181">MATCH('DVD C1-3 Fri'!DébutSemaine,'DVD C1-3 Fri'!Jourssemaine,0)+10</definedName>
    <definedName name="OptionJoursemaine" localSheetId="138">MATCH('DVD C1-3 Jeu'!DébutSemaine,'DVD C1-3 Jeu'!Jourssemaine,0)+10</definedName>
    <definedName name="OptionJoursemaine" localSheetId="135">MATCH('DVD C1-3 Lun'!DébutSemaine,'DVD C1-3 Lun'!Jourssemaine,0)+10</definedName>
    <definedName name="OptionJoursemaine" localSheetId="136">MATCH('DVD C1-3 Mar'!DébutSemaine,'DVD C1-3 Mar'!Jourssemaine,0)+10</definedName>
    <definedName name="OptionJoursemaine" localSheetId="137">MATCH('DVD C1-3 Mer'!DébutSemaine,'DVD C1-3 Mer'!Jourssemaine,0)+10</definedName>
    <definedName name="OptionJoursemaine" localSheetId="177">MATCH('DVD C1-3 Mon'!DébutSemaine,'DVD C1-3 Mon'!Jourssemaine,0)+10</definedName>
    <definedName name="OptionJoursemaine" localSheetId="140">MATCH('DVD C1-3 Sam'!DébutSemaine,'DVD C1-3 Sam'!Jourssemaine,0)+10</definedName>
    <definedName name="OptionJoursemaine" localSheetId="182">MATCH('DVD C1-3 Sat'!DébutSemaine,'DVD C1-3 Sat'!Jourssemaine,0)+10</definedName>
    <definedName name="OptionJoursemaine" localSheetId="183">MATCH('DVD C1-3 Sun'!DébutSemaine,'DVD C1-3 Sun'!Jourssemaine,0)+10</definedName>
    <definedName name="OptionJoursemaine" localSheetId="180">MATCH('DVD C1-3 Thu'!DébutSemaine,'DVD C1-3 Thu'!Jourssemaine,0)+10</definedName>
    <definedName name="OptionJoursemaine" localSheetId="178">MATCH('DVD C1-3 Tue'!DébutSemaine,'DVD C1-3 Tue'!Jourssemaine,0)+10</definedName>
    <definedName name="OptionJoursemaine" localSheetId="139">MATCH('DVD C1-3 Ven'!DébutSemaine,'DVD C1-3 Ven'!Jourssemaine,0)+10</definedName>
    <definedName name="OptionJoursemaine" localSheetId="179">MATCH('DVD C1-3 Wed'!DébutSemaine,'DVD C1-3 Wed'!Jourssemaine,0)+10</definedName>
    <definedName name="OptionJoursemaine" localSheetId="127">MATCH('DVD C3-6 Dim'!DébutSemaine,'DVD C3-6 Dim'!Jourssemaine,0)+10</definedName>
    <definedName name="OptionJoursemaine" localSheetId="167">MATCH('DVD C3-6 Fri'!DébutSemaine,'DVD C3-6 Fri'!Jourssemaine,0)+10</definedName>
    <definedName name="OptionJoursemaine" localSheetId="124">MATCH('DVD C3-6 Jeu'!DébutSemaine,'DVD C3-6 Jeu'!Jourssemaine,0)+10</definedName>
    <definedName name="OptionJoursemaine" localSheetId="121">MATCH('DVD C3-6 Lun'!DébutSemaine,'DVD C3-6 Lun'!Jourssemaine,0)+10</definedName>
    <definedName name="OptionJoursemaine" localSheetId="122">MATCH('DVD C3-6 Mar'!DébutSemaine,'DVD C3-6 Mar'!Jourssemaine,0)+10</definedName>
    <definedName name="OptionJoursemaine" localSheetId="123">MATCH('DVD C3-6 Mer'!DébutSemaine,'DVD C3-6 Mer'!Jourssemaine,0)+10</definedName>
    <definedName name="OptionJoursemaine" localSheetId="163">MATCH('DVD C3-6 Mon'!DébutSemaine,'DVD C3-6 Mon'!Jourssemaine,0)+10</definedName>
    <definedName name="OptionJoursemaine" localSheetId="126">MATCH('DVD C3-6 Sam'!DébutSemaine,'DVD C3-6 Sam'!Jourssemaine,0)+10</definedName>
    <definedName name="OptionJoursemaine" localSheetId="168">MATCH('DVD C3-6 Sat'!DébutSemaine,'DVD C3-6 Sat'!Jourssemaine,0)+10</definedName>
    <definedName name="OptionJoursemaine" localSheetId="169">MATCH('DVD C3-6 Sun'!DébutSemaine,'DVD C3-6 Sun'!Jourssemaine,0)+10</definedName>
    <definedName name="OptionJoursemaine" localSheetId="166">MATCH('DVD C3-6 Thu'!DébutSemaine,'DVD C3-6 Thu'!Jourssemaine,0)+10</definedName>
    <definedName name="OptionJoursemaine" localSheetId="164">MATCH('DVD C3-6 Tue'!DébutSemaine,'DVD C3-6 Tue'!Jourssemaine,0)+10</definedName>
    <definedName name="OptionJoursemaine" localSheetId="125">MATCH('DVD C3-6 Ven'!DébutSemaine,'DVD C3-6 Ven'!Jourssemaine,0)+10</definedName>
    <definedName name="OptionJoursemaine" localSheetId="165">MATCH('DVD C3-6 Wed'!DébutSemaine,'DVD C3-6 Wed'!Jourssemaine,0)+10</definedName>
    <definedName name="OptionJoursemaine" localSheetId="148">MATCH('DVD C4-8 Dim'!DébutSemaine,'DVD C4-8 Dim'!Jourssemaine,0)+10</definedName>
    <definedName name="OptionJoursemaine" localSheetId="188">MATCH('DVD C4-8 Fri'!DébutSemaine,'DVD C4-8 Fri'!Jourssemaine,0)+10</definedName>
    <definedName name="OptionJoursemaine" localSheetId="145">MATCH('DVD C4-8 Jeu'!DébutSemaine,'DVD C4-8 Jeu'!Jourssemaine,0)+10</definedName>
    <definedName name="OptionJoursemaine" localSheetId="142">MATCH('DVD C4-8 Lun'!DébutSemaine,'DVD C4-8 Lun'!Jourssemaine,0)+10</definedName>
    <definedName name="OptionJoursemaine" localSheetId="143">MATCH('DVD C4-8 Mar'!DébutSemaine,'DVD C4-8 Mar'!Jourssemaine,0)+10</definedName>
    <definedName name="OptionJoursemaine" localSheetId="144">MATCH('DVD C4-8 Mer'!DébutSemaine,'DVD C4-8 Mer'!Jourssemaine,0)+10</definedName>
    <definedName name="OptionJoursemaine" localSheetId="184">MATCH('DVD C4-8 Mon'!DébutSemaine,'DVD C4-8 Mon'!Jourssemaine,0)+10</definedName>
    <definedName name="OptionJoursemaine" localSheetId="147">MATCH('DVD C4-8 Sam'!DébutSemaine,'DVD C4-8 Sam'!Jourssemaine,0)+10</definedName>
    <definedName name="OptionJoursemaine" localSheetId="189">MATCH('DVD C4-8 Sat'!DébutSemaine,'DVD C4-8 Sat'!Jourssemaine,0)+10</definedName>
    <definedName name="OptionJoursemaine" localSheetId="190">MATCH('DVD C4-8 Sun'!DébutSemaine,'DVD C4-8 Sun'!Jourssemaine,0)+10</definedName>
    <definedName name="OptionJoursemaine" localSheetId="187">MATCH('DVD C4-8 Thu'!DébutSemaine,'DVD C4-8 Thu'!Jourssemaine,0)+10</definedName>
    <definedName name="OptionJoursemaine" localSheetId="185">MATCH('DVD C4-8 Tue'!DébutSemaine,'DVD C4-8 Tue'!Jourssemaine,0)+10</definedName>
    <definedName name="OptionJoursemaine" localSheetId="146">MATCH('DVD C4-8 Ven'!DébutSemaine,'DVD C4-8 Ven'!Jourssemaine,0)+10</definedName>
    <definedName name="OptionJoursemaine" localSheetId="186">MATCH('DVD C4-8 Wed'!DébutSemaine,'DVD C4-8 Wed'!Jourssemaine,0)+10</definedName>
    <definedName name="OptionJoursemaine" localSheetId="134">MATCH('DVD C7+ Dim'!DébutSemaine,'DVD C7+ Dim'!Jourssemaine,0)+10</definedName>
    <definedName name="OptionJoursemaine" localSheetId="174">MATCH('DVD C7+ Fri'!DébutSemaine,'DVD C7+ Fri'!Jourssemaine,0)+10</definedName>
    <definedName name="OptionJoursemaine" localSheetId="131">MATCH('DVD C7+ Jeu'!DébutSemaine,'DVD C7+ Jeu'!Jourssemaine,0)+10</definedName>
    <definedName name="OptionJoursemaine" localSheetId="128">MATCH('DVD C7+ Lun'!DébutSemaine,'DVD C7+ Lun'!Jourssemaine,0)+10</definedName>
    <definedName name="OptionJoursemaine" localSheetId="129">MATCH('DVD C7+ Mar'!DébutSemaine,'DVD C7+ Mar'!Jourssemaine,0)+10</definedName>
    <definedName name="OptionJoursemaine" localSheetId="130">MATCH('DVD C7+ Mer'!DébutSemaine,'DVD C7+ Mer'!Jourssemaine,0)+10</definedName>
    <definedName name="OptionJoursemaine" localSheetId="170">MATCH('DVD C7+ Mon'!DébutSemaine,'DVD C7+ Mon'!Jourssemaine,0)+10</definedName>
    <definedName name="OptionJoursemaine" localSheetId="133">MATCH('DVD C7+ Sam'!DébutSemaine,'DVD C7+ Sam'!Jourssemaine,0)+10</definedName>
    <definedName name="OptionJoursemaine" localSheetId="175">MATCH('DVD C7+ Sat'!DébutSemaine,'DVD C7+ Sat'!Jourssemaine,0)+10</definedName>
    <definedName name="OptionJoursemaine" localSheetId="176">MATCH('DVD C7+ Sun'!DébutSemaine,'DVD C7+ Sun'!Jourssemaine,0)+10</definedName>
    <definedName name="OptionJoursemaine" localSheetId="173">MATCH('DVD C7+ Thu'!DébutSemaine,'DVD C7+ Thu'!Jourssemaine,0)+10</definedName>
    <definedName name="OptionJoursemaine" localSheetId="171">MATCH('DVD C7+ Tue'!DébutSemaine,'DVD C7+ Tue'!Jourssemaine,0)+10</definedName>
    <definedName name="OptionJoursemaine" localSheetId="132">MATCH('DVD C7+ Ven'!DébutSemaine,'DVD C7+ Ven'!Jourssemaine,0)+10</definedName>
    <definedName name="OptionJoursemaine" localSheetId="172">MATCH('DVD C7+ Wed'!DébutSemaine,'DVD C7+ Wed'!Jourssemaine,0)+10</definedName>
    <definedName name="OptionJoursemaine" localSheetId="155">MATCH('DVD C9+ Dim'!DébutSemaine,'DVD C9+ Dim'!Jourssemaine,0)+10</definedName>
    <definedName name="OptionJoursemaine" localSheetId="195">MATCH('DVD C9+ Fri'!DébutSemaine,'DVD C9+ Fri'!Jourssemaine,0)+10</definedName>
    <definedName name="OptionJoursemaine" localSheetId="152">MATCH('DVD C9+ Jeu'!DébutSemaine,'DVD C9+ Jeu'!Jourssemaine,0)+10</definedName>
    <definedName name="OptionJoursemaine" localSheetId="149">MATCH('DVD C9+ Lun'!DébutSemaine,'DVD C9+ Lun'!Jourssemaine,0)+10</definedName>
    <definedName name="OptionJoursemaine" localSheetId="150">MATCH('DVD C9+ Mar'!DébutSemaine,'DVD C9+ Mar'!Jourssemaine,0)+10</definedName>
    <definedName name="OptionJoursemaine" localSheetId="151">MATCH('DVD C9+ Mer'!DébutSemaine,'DVD C9+ Mer'!Jourssemaine,0)+10</definedName>
    <definedName name="OptionJoursemaine" localSheetId="191">MATCH('DVD C9+ Mon'!DébutSemaine,'DVD C9+ Mon'!Jourssemaine,0)+10</definedName>
    <definedName name="OptionJoursemaine" localSheetId="154">MATCH('DVD C9+ Sam'!DébutSemaine,'DVD C9+ Sam'!Jourssemaine,0)+10</definedName>
    <definedName name="OptionJoursemaine" localSheetId="196">MATCH('DVD C9+ Sat'!DébutSemaine,'DVD C9+ Sat'!Jourssemaine,0)+10</definedName>
    <definedName name="OptionJoursemaine" localSheetId="197">MATCH('DVD C9+ Sun'!DébutSemaine,'DVD C9+ Sun'!Jourssemaine,0)+10</definedName>
    <definedName name="OptionJoursemaine" localSheetId="194">MATCH('DVD C9+ Thu'!DébutSemaine,'DVD C9+ Thu'!Jourssemaine,0)+10</definedName>
    <definedName name="OptionJoursemaine" localSheetId="192">MATCH('DVD C9+ Tue'!DébutSemaine,'DVD C9+ Tue'!Jourssemaine,0)+10</definedName>
    <definedName name="OptionJoursemaine" localSheetId="153">MATCH('DVD C9+ Ven'!DébutSemaine,'DVD C9+ Ven'!Jourssemaine,0)+10</definedName>
    <definedName name="OptionJoursemaine" localSheetId="193">MATCH('DVD C9+ Wed'!DébutSemaine,'DVD C9+ Wed'!Jourssemaine,0)+10</definedName>
    <definedName name="OptionJoursemaine" localSheetId="50">MATCH('DVMP C1 1-21 Dim'!DébutSemaine,'DVMP C1 1-21 Dim'!Jourssemaine,0)+10</definedName>
    <definedName name="OptionJoursemaine" localSheetId="83">MATCH('DVMP C1 1-21 Fri'!DébutSemaine,'DVMP C1 1-21 Fri'!Jourssemaine,0)+10</definedName>
    <definedName name="OptionJoursemaine" localSheetId="47">MATCH('DVMP C1 1-21 Jeu'!DébutSemaine,'DVMP C1 1-21 Jeu'!Jourssemaine,0)+10</definedName>
    <definedName name="OptionJoursemaine" localSheetId="44">MATCH('DVMP C1 1-21 Lun'!DébutSemaine,'DVMP C1 1-21 Lun'!Jourssemaine,0)+10</definedName>
    <definedName name="OptionJoursemaine" localSheetId="45">MATCH('DVMP C1 1-21 Mar'!DébutSemaine,'DVMP C1 1-21 Mar'!Jourssemaine,0)+10</definedName>
    <definedName name="OptionJoursemaine" localSheetId="46">MATCH('DVMP C1 1-21 Mer'!DébutSemaine,'DVMP C1 1-21 Mer'!Jourssemaine,0)+10</definedName>
    <definedName name="OptionJoursemaine" localSheetId="79">MATCH('DVMP C1 1-21 Mon'!DébutSemaine,'DVMP C1 1-21 Mon'!Jourssemaine,0)+10</definedName>
    <definedName name="OptionJoursemaine" localSheetId="49">MATCH('DVMP C1 1-21 Sam'!DébutSemaine,'DVMP C1 1-21 Sam'!Jourssemaine,0)+10</definedName>
    <definedName name="OptionJoursemaine" localSheetId="84">MATCH('DVMP C1 1-21 Sat'!DébutSemaine,'DVMP C1 1-21 Sat'!Jourssemaine,0)+10</definedName>
    <definedName name="OptionJoursemaine" localSheetId="85">MATCH('DVMP C1 1-21 Sun'!DébutSemaine,'DVMP C1 1-21 Sun'!Jourssemaine,0)+10</definedName>
    <definedName name="OptionJoursemaine" localSheetId="82">MATCH('DVMP C1 1-21 Thu'!DébutSemaine,'DVMP C1 1-21 Thu'!Jourssemaine,0)+10</definedName>
    <definedName name="OptionJoursemaine" localSheetId="80">MATCH('DVMP C1 1-21 Tue'!DébutSemaine,'DVMP C1 1-21 Tue'!Jourssemaine,0)+10</definedName>
    <definedName name="OptionJoursemaine" localSheetId="48">MATCH('DVMP C1 1-21 Ven'!DébutSemaine,'DVMP C1 1-21 Ven'!Jourssemaine,0)+10</definedName>
    <definedName name="OptionJoursemaine" localSheetId="81">MATCH('DVMP C1 1-21 Wed'!DébutSemaine,'DVMP C1 1-21 Wed'!Jourssemaine,0)+10</definedName>
    <definedName name="OptionJoursemaine" localSheetId="57">MATCH('DVMP C1 22-42 Dim'!DébutSemaine,'DVMP C1 22-42 Dim'!Jourssemaine,0)+10</definedName>
    <definedName name="OptionJoursemaine" localSheetId="97">MATCH('DVMP C1 22-42 Fri'!DébutSemaine,'DVMP C1 22-42 Fri'!Jourssemaine,0)+10</definedName>
    <definedName name="OptionJoursemaine" localSheetId="54">MATCH('DVMP C1 22-42 Jeu'!DébutSemaine,'DVMP C1 22-42 Jeu'!Jourssemaine,0)+10</definedName>
    <definedName name="OptionJoursemaine" localSheetId="51">MATCH('DVMP C1 22-42 Lun'!DébutSemaine,'DVMP C1 22-42 Lun'!Jourssemaine,0)+10</definedName>
    <definedName name="OptionJoursemaine" localSheetId="52">MATCH('DVMP C1 22-42 Mar'!DébutSemaine,'DVMP C1 22-42 Mar'!Jourssemaine,0)+10</definedName>
    <definedName name="OptionJoursemaine" localSheetId="53">MATCH('DVMP C1 22-42 Mer'!DébutSemaine,'DVMP C1 22-42 Mer'!Jourssemaine,0)+10</definedName>
    <definedName name="OptionJoursemaine" localSheetId="93">MATCH('DVMP C1 22-42 Mon'!DébutSemaine,'DVMP C1 22-42 Mon'!Jourssemaine,0)+10</definedName>
    <definedName name="OptionJoursemaine" localSheetId="56">MATCH('DVMP C1 22-42 Sam'!DébutSemaine,'DVMP C1 22-42 Sam'!Jourssemaine,0)+10</definedName>
    <definedName name="OptionJoursemaine" localSheetId="98">MATCH('DVMP C1 22-42 Sat'!DébutSemaine,'DVMP C1 22-42 Sat'!Jourssemaine,0)+10</definedName>
    <definedName name="OptionJoursemaine" localSheetId="99">MATCH('DVMP C1 22-42 Sun'!DébutSemaine,'DVMP C1 22-42 Sun'!Jourssemaine,0)+10</definedName>
    <definedName name="OptionJoursemaine" localSheetId="96">MATCH('DVMP C1 22-42 Thu'!DébutSemaine,'DVMP C1 22-42 Thu'!Jourssemaine,0)+10</definedName>
    <definedName name="OptionJoursemaine" localSheetId="94">MATCH('DVMP C1 22-42 Tue'!DébutSemaine,'DVMP C1 22-42 Tue'!Jourssemaine,0)+10</definedName>
    <definedName name="OptionJoursemaine" localSheetId="55">MATCH('DVMP C1 22-42 Ven'!DébutSemaine,'DVMP C1 22-42 Ven'!Jourssemaine,0)+10</definedName>
    <definedName name="OptionJoursemaine" localSheetId="95">MATCH('DVMP C1 22-42 Wed'!DébutSemaine,'DVMP C1 22-42 Wed'!Jourssemaine,0)+10</definedName>
    <definedName name="OptionJoursemaine" localSheetId="78">MATCH('DVMP C10+ Dim'!DébutSemaine,'DVMP C10+ Dim'!Jourssemaine,0)+10</definedName>
    <definedName name="OptionJoursemaine" localSheetId="111">MATCH('DVMP C10+ Fri'!DébutSemaine,'DVMP C10+ Fri'!Jourssemaine,0)+10</definedName>
    <definedName name="OptionJoursemaine" localSheetId="75">MATCH('DVMP C10+ Jeu'!DébutSemaine,'DVMP C10+ Jeu'!Jourssemaine,0)+10</definedName>
    <definedName name="OptionJoursemaine" localSheetId="72">MATCH('DVMP C10+ Lun'!DébutSemaine,'DVMP C10+ Lun'!Jourssemaine,0)+10</definedName>
    <definedName name="OptionJoursemaine" localSheetId="73">MATCH('DVMP C10+ Mar'!DébutSemaine,'DVMP C10+ Mar'!Jourssemaine,0)+10</definedName>
    <definedName name="OptionJoursemaine" localSheetId="74">MATCH('DVMP C10+ Mer'!DébutSemaine,'DVMP C10+ Mer'!Jourssemaine,0)+10</definedName>
    <definedName name="OptionJoursemaine" localSheetId="107">MATCH('DVMP C10+ Mon'!DébutSemaine,'DVMP C10+ Mon'!Jourssemaine,0)+10</definedName>
    <definedName name="OptionJoursemaine" localSheetId="77">MATCH('DVMP C10+ Sam'!DébutSemaine,'DVMP C10+ Sam'!Jourssemaine,0)+10</definedName>
    <definedName name="OptionJoursemaine" localSheetId="112">MATCH('DVMP C10+ Sat'!DébutSemaine,'DVMP C10+ Sat'!Jourssemaine,0)+10</definedName>
    <definedName name="OptionJoursemaine" localSheetId="113">MATCH('DVMP C10+ Sun'!DébutSemaine,'DVMP C10+ Sun'!Jourssemaine,0)+10</definedName>
    <definedName name="OptionJoursemaine" localSheetId="110">MATCH('DVMP C10+ Thu'!DébutSemaine,'DVMP C10+ Thu'!Jourssemaine,0)+10</definedName>
    <definedName name="OptionJoursemaine" localSheetId="108">MATCH('DVMP C10+ Tue'!DébutSemaine,'DVMP C10+ Tue'!Jourssemaine,0)+10</definedName>
    <definedName name="OptionJoursemaine" localSheetId="76">MATCH('DVMP C10+ Ven'!DébutSemaine,'DVMP C10+ Ven'!Jourssemaine,0)+10</definedName>
    <definedName name="OptionJoursemaine" localSheetId="109">MATCH('DVMP C10+ Wed'!DébutSemaine,'DVMP C10+ Wed'!Jourssemaine,0)+10</definedName>
    <definedName name="OptionJoursemaine" localSheetId="64">MATCH('DVMP C2 1-21 Dim'!DébutSemaine,'DVMP C2 1-21 Dim'!Jourssemaine,0)+10</definedName>
    <definedName name="OptionJoursemaine" localSheetId="90">MATCH('DVMP C2 1-21 Fri'!DébutSemaine,'DVMP C2 1-21 Fri'!Jourssemaine,0)+10</definedName>
    <definedName name="OptionJoursemaine" localSheetId="61">MATCH('DVMP C2 1-21 Jeu'!DébutSemaine,'DVMP C2 1-21 Jeu'!Jourssemaine,0)+10</definedName>
    <definedName name="OptionJoursemaine" localSheetId="58">MATCH('DVMP C2 1-21 Lun'!DébutSemaine,'DVMP C2 1-21 Lun'!Jourssemaine,0)+10</definedName>
    <definedName name="OptionJoursemaine" localSheetId="59">MATCH('DVMP C2 1-21 Mar'!DébutSemaine,'DVMP C2 1-21 Mar'!Jourssemaine,0)+10</definedName>
    <definedName name="OptionJoursemaine" localSheetId="60">MATCH('DVMP C2 1-21 Mer'!DébutSemaine,'DVMP C2 1-21 Mer'!Jourssemaine,0)+10</definedName>
    <definedName name="OptionJoursemaine" localSheetId="86">MATCH('DVMP C2 1-21 Mon'!DébutSemaine,'DVMP C2 1-21 Mon'!Jourssemaine,0)+10</definedName>
    <definedName name="OptionJoursemaine" localSheetId="63">MATCH('DVMP C2 1-21 Sam'!DébutSemaine,'DVMP C2 1-21 Sam'!Jourssemaine,0)+10</definedName>
    <definedName name="OptionJoursemaine" localSheetId="91">MATCH('DVMP C2 1-21 Sat'!DébutSemaine,'DVMP C2 1-21 Sat'!Jourssemaine,0)+10</definedName>
    <definedName name="OptionJoursemaine" localSheetId="92">MATCH('DVMP C2 1-21 Sun'!DébutSemaine,'DVMP C2 1-21 Sun'!Jourssemaine,0)+10</definedName>
    <definedName name="OptionJoursemaine" localSheetId="89">MATCH('DVMP C2 1-21 Thu'!DébutSemaine,'DVMP C2 1-21 Thu'!Jourssemaine,0)+10</definedName>
    <definedName name="OptionJoursemaine" localSheetId="87">MATCH('DVMP C2 1-21 Tue'!DébutSemaine,'DVMP C2 1-21 Tue'!Jourssemaine,0)+10</definedName>
    <definedName name="OptionJoursemaine" localSheetId="62">MATCH('DVMP C2 1-21 Ven'!DébutSemaine,'DVMP C2 1-21 Ven'!Jourssemaine,0)+10</definedName>
    <definedName name="OptionJoursemaine" localSheetId="88">MATCH('DVMP C2 1-21 Wed'!DébutSemaine,'DVMP C2 1-21 Wed'!Jourssemaine,0)+10</definedName>
    <definedName name="OptionJoursemaine" localSheetId="71">MATCH('DVMP C2 22-42 Dim'!DébutSemaine,'DVMP C2 22-42 Dim'!Jourssemaine,0)+10</definedName>
    <definedName name="OptionJoursemaine" localSheetId="104">MATCH('DVMP C2 22-42 Fri'!DébutSemaine,'DVMP C2 22-42 Fri'!Jourssemaine,0)+10</definedName>
    <definedName name="OptionJoursemaine" localSheetId="68">MATCH('DVMP C2 22-42 Jeu'!DébutSemaine,'DVMP C2 22-42 Jeu'!Jourssemaine,0)+10</definedName>
    <definedName name="OptionJoursemaine" localSheetId="65">MATCH('DVMP C2 22-42 Lun'!DébutSemaine,'DVMP C2 22-42 Lun'!Jourssemaine,0)+10</definedName>
    <definedName name="OptionJoursemaine" localSheetId="66">MATCH('DVMP C2 22-42 Mar'!DébutSemaine,'DVMP C2 22-42 Mar'!Jourssemaine,0)+10</definedName>
    <definedName name="OptionJoursemaine" localSheetId="67">MATCH('DVMP C2 22-42 Mer'!DébutSemaine,'DVMP C2 22-42 Mer'!Jourssemaine,0)+10</definedName>
    <definedName name="OptionJoursemaine" localSheetId="100">MATCH('DVMP C2 22-42 Mon'!DébutSemaine,'DVMP C2 22-42 Mon'!Jourssemaine,0)+10</definedName>
    <definedName name="OptionJoursemaine" localSheetId="70">MATCH('DVMP C2 22-42 Sam'!DébutSemaine,'DVMP C2 22-42 Sam'!Jourssemaine,0)+10</definedName>
    <definedName name="OptionJoursemaine" localSheetId="105">MATCH('DVMP C2 22-42 Sat'!DébutSemaine,'DVMP C2 22-42 Sat'!Jourssemaine,0)+10</definedName>
    <definedName name="OptionJoursemaine" localSheetId="106">MATCH('DVMP C2 22-42 Sun'!DébutSemaine,'DVMP C2 22-42 Sun'!Jourssemaine,0)+10</definedName>
    <definedName name="OptionJoursemaine" localSheetId="103">MATCH('DVMP C2 22-42 Thu'!DébutSemaine,'DVMP C2 22-42 Thu'!Jourssemaine,0)+10</definedName>
    <definedName name="OptionJoursemaine" localSheetId="101">MATCH('DVMP C2 22-42 Tue'!DébutSemaine,'DVMP C2 22-42 Tue'!Jourssemaine,0)+10</definedName>
    <definedName name="OptionJoursemaine" localSheetId="69">MATCH('DVMP C2 22-42 Ven'!DébutSemaine,'DVMP C2 22-42 Ven'!Jourssemaine,0)+10</definedName>
    <definedName name="OptionJoursemaine" localSheetId="102">MATCH('DVMP C2 22-42 Wed'!DébutSemaine,'DVMP C2 22-42 Wed'!Jourssemaine,0)+10</definedName>
    <definedName name="OptionJoursemaine">MATCH(DébutSemaine,Jourssemaine,0)+10</definedName>
    <definedName name="_xlnm.Print_Area" localSheetId="8">'DRD 1-2 Dim'!$B$1:$H$26</definedName>
    <definedName name="_xlnm.Print_Area" localSheetId="27">'DRD 1-2 Fri'!$B$1:$H$26</definedName>
    <definedName name="_xlnm.Print_Area" localSheetId="5">'DRD 1-2 Jeu'!$B$1:$H$26</definedName>
    <definedName name="_xlnm.Print_Area" localSheetId="2">'DRD 1-2 Lun'!$B$1:$H$25</definedName>
    <definedName name="_xlnm.Print_Area" localSheetId="3">'DRD 1-2 Mar'!$B$1:$H$26</definedName>
    <definedName name="_xlnm.Print_Area" localSheetId="4">'DRD 1-2 Mer'!$B$1:$H$26</definedName>
    <definedName name="_xlnm.Print_Area" localSheetId="23">'DRD 1-2 Mon'!$B$1:$H$26</definedName>
    <definedName name="_xlnm.Print_Area" localSheetId="7">'DRD 1-2 Sam'!$B$1:$H$26</definedName>
    <definedName name="_xlnm.Print_Area" localSheetId="28">'DRD 1-2 Sat'!$B$1:$H$26</definedName>
    <definedName name="_xlnm.Print_Area" localSheetId="29">'DRD 1-2 Sun'!$B$1:$H$26</definedName>
    <definedName name="_xlnm.Print_Area" localSheetId="26">'DRD 1-2 Thu'!$B$1:$H$26</definedName>
    <definedName name="_xlnm.Print_Area" localSheetId="24">'DRD 1-2 Tue'!$B$1:$H$26</definedName>
    <definedName name="_xlnm.Print_Area" localSheetId="6">'DRD 1-2 Ven'!$B$1:$H$26</definedName>
    <definedName name="_xlnm.Print_Area" localSheetId="25">'DRD 1-2 Wed'!$B$1:$H$26</definedName>
    <definedName name="_xlnm.Print_Area" localSheetId="15">'DRD 3-6 Dim'!$B$1:$H$26</definedName>
    <definedName name="_xlnm.Print_Area" localSheetId="34">'DRD 3-6 Fri'!$B$1:$H$26</definedName>
    <definedName name="_xlnm.Print_Area" localSheetId="12">'DRD 3-6 Jeu'!$B$1:$H$26</definedName>
    <definedName name="_xlnm.Print_Area" localSheetId="9">'DRD 3-6 Lun'!$B$1:$H$26</definedName>
    <definedName name="_xlnm.Print_Area" localSheetId="10">'DRD 3-6 Mar'!$B$1:$H$26</definedName>
    <definedName name="_xlnm.Print_Area" localSheetId="11">'DRD 3-6 Mer'!$B$1:$H$26</definedName>
    <definedName name="_xlnm.Print_Area" localSheetId="30">'DRD 3-6 Mon'!$B$1:$H$26</definedName>
    <definedName name="_xlnm.Print_Area" localSheetId="14">'DRD 3-6 Sam'!$B$1:$H$26</definedName>
    <definedName name="_xlnm.Print_Area" localSheetId="35">'DRD 3-6 Sat'!$B$1:$H$26</definedName>
    <definedName name="_xlnm.Print_Area" localSheetId="36">'DRD 3-6 Sun'!$B$1:$H$26</definedName>
    <definedName name="_xlnm.Print_Area" localSheetId="33">'DRD 3-6 Thu'!$B$1:$H$26</definedName>
    <definedName name="_xlnm.Print_Area" localSheetId="31">'DRD 3-6 Tue'!$B$1:$H$26</definedName>
    <definedName name="_xlnm.Print_Area" localSheetId="13">'DRD 3-6 Ven'!$B$1:$H$26</definedName>
    <definedName name="_xlnm.Print_Area" localSheetId="32">'DRD 3-6 Wed'!$B$1:$H$26</definedName>
    <definedName name="_xlnm.Print_Area" localSheetId="22">'DRD 7+ Dim'!$B$1:$H$26</definedName>
    <definedName name="_xlnm.Print_Area" localSheetId="41">'DRD 7+ Fri'!$B$1:$H$26</definedName>
    <definedName name="_xlnm.Print_Area" localSheetId="19">'DRD 7+ Jeu'!$B$1:$H$26</definedName>
    <definedName name="_xlnm.Print_Area" localSheetId="16">'DRD 7+ Lun'!$B$1:$H$26</definedName>
    <definedName name="_xlnm.Print_Area" localSheetId="17">'DRD 7+ Mar'!$B$1:$H$26</definedName>
    <definedName name="_xlnm.Print_Area" localSheetId="18">'DRD 7+ Mer'!$B$1:$H$26</definedName>
    <definedName name="_xlnm.Print_Area" localSheetId="37">'DRD 7+ Mon'!$B$1:$H$26</definedName>
    <definedName name="_xlnm.Print_Area" localSheetId="21">'DRD 7+ Sam'!$B$1:$H$26</definedName>
    <definedName name="_xlnm.Print_Area" localSheetId="42">'DRD 7+ Sat'!$B$1:$H$26</definedName>
    <definedName name="_xlnm.Print_Area" localSheetId="43">'DRD 7+ Sun'!$B$1:$H$26</definedName>
    <definedName name="_xlnm.Print_Area" localSheetId="40">'DRD 7+ Thu'!$B$1:$H$26</definedName>
    <definedName name="_xlnm.Print_Area" localSheetId="38">'DRD 7+ Tue'!$B$1:$H$26</definedName>
    <definedName name="_xlnm.Print_Area" localSheetId="20">'DRD 7+ Ven'!$B$1:$H$26</definedName>
    <definedName name="_xlnm.Print_Area" localSheetId="39">'DRD 7+ Wed'!$B$1:$H$26</definedName>
    <definedName name="_xlnm.Print_Area" localSheetId="120">'DVD C1-2 Dim'!$B$1:$H$26</definedName>
    <definedName name="_xlnm.Print_Area" localSheetId="160">'DVD C1-2 Fri'!$B$1:$H$26</definedName>
    <definedName name="_xlnm.Print_Area" localSheetId="117">'DVD C1-2 Jeu'!$B$1:$H$26</definedName>
    <definedName name="_xlnm.Print_Area" localSheetId="114">'DVD C1-2 Lun'!$B$1:$H$26</definedName>
    <definedName name="_xlnm.Print_Area" localSheetId="115">'DVD C1-2 Mar'!$B$1:$H$26</definedName>
    <definedName name="_xlnm.Print_Area" localSheetId="116">'DVD C1-2 Mer'!$B$1:$H$26</definedName>
    <definedName name="_xlnm.Print_Area" localSheetId="156">'DVD C1-2 Mon'!$B$1:$H$26</definedName>
    <definedName name="_xlnm.Print_Area" localSheetId="119">'DVD C1-2 Sam'!$B$1:$H$26</definedName>
    <definedName name="_xlnm.Print_Area" localSheetId="161">'DVD C1-2 Sat'!$B$1:$H$26</definedName>
    <definedName name="_xlnm.Print_Area" localSheetId="162">'DVD C1-2 Sun'!$B$1:$H$26</definedName>
    <definedName name="_xlnm.Print_Area" localSheetId="159">'DVD C1-2 Thu'!$B$1:$H$26</definedName>
    <definedName name="_xlnm.Print_Area" localSheetId="157">'DVD C1-2 Tue'!$B$1:$H$26</definedName>
    <definedName name="_xlnm.Print_Area" localSheetId="118">'DVD C1-2 Ven'!$B$1:$H$26</definedName>
    <definedName name="_xlnm.Print_Area" localSheetId="158">'DVD C1-2 Wed'!$B$1:$H$26</definedName>
    <definedName name="_xlnm.Print_Area" localSheetId="141">'DVD C1-3 Dim'!$B$1:$H$25</definedName>
    <definedName name="_xlnm.Print_Area" localSheetId="181">'DVD C1-3 Fri'!$B$1:$H$25</definedName>
    <definedName name="_xlnm.Print_Area" localSheetId="138">'DVD C1-3 Jeu'!$B$1:$H$25</definedName>
    <definedName name="_xlnm.Print_Area" localSheetId="135">'DVD C1-3 Lun'!$B$1:$H$25</definedName>
    <definedName name="_xlnm.Print_Area" localSheetId="136">'DVD C1-3 Mar'!$B$1:$H$25</definedName>
    <definedName name="_xlnm.Print_Area" localSheetId="137">'DVD C1-3 Mer'!$B$1:$H$25</definedName>
    <definedName name="_xlnm.Print_Area" localSheetId="177">'DVD C1-3 Mon'!$B$1:$H$25</definedName>
    <definedName name="_xlnm.Print_Area" localSheetId="140">'DVD C1-3 Sam'!$B$1:$H$25</definedName>
    <definedName name="_xlnm.Print_Area" localSheetId="182">'DVD C1-3 Sat'!$B$1:$H$25</definedName>
    <definedName name="_xlnm.Print_Area" localSheetId="183">'DVD C1-3 Sun'!$B$1:$H$25</definedName>
    <definedName name="_xlnm.Print_Area" localSheetId="180">'DVD C1-3 Thu'!$B$1:$H$25</definedName>
    <definedName name="_xlnm.Print_Area" localSheetId="178">'DVD C1-3 Tue'!$B$1:$H$25</definedName>
    <definedName name="_xlnm.Print_Area" localSheetId="139">'DVD C1-3 Ven'!$B$1:$H$25</definedName>
    <definedName name="_xlnm.Print_Area" localSheetId="179">'DVD C1-3 Wed'!$B$1:$H$25</definedName>
    <definedName name="_xlnm.Print_Area" localSheetId="127">'DVD C3-6 Dim'!$B$1:$H$26</definedName>
    <definedName name="_xlnm.Print_Area" localSheetId="167">'DVD C3-6 Fri'!$B$1:$H$26</definedName>
    <definedName name="_xlnm.Print_Area" localSheetId="124">'DVD C3-6 Jeu'!$B$1:$H$26</definedName>
    <definedName name="_xlnm.Print_Area" localSheetId="121">'DVD C3-6 Lun'!$B$1:$H$26</definedName>
    <definedName name="_xlnm.Print_Area" localSheetId="122">'DVD C3-6 Mar'!$B$1:$H$26</definedName>
    <definedName name="_xlnm.Print_Area" localSheetId="123">'DVD C3-6 Mer'!$B$1:$H$26</definedName>
    <definedName name="_xlnm.Print_Area" localSheetId="163">'DVD C3-6 Mon'!$B$1:$H$26</definedName>
    <definedName name="_xlnm.Print_Area" localSheetId="126">'DVD C3-6 Sam'!$B$1:$H$26</definedName>
    <definedName name="_xlnm.Print_Area" localSheetId="168">'DVD C3-6 Sat'!$B$1:$H$26</definedName>
    <definedName name="_xlnm.Print_Area" localSheetId="169">'DVD C3-6 Sun'!$B$1:$H$26</definedName>
    <definedName name="_xlnm.Print_Area" localSheetId="166">'DVD C3-6 Thu'!$B$1:$H$26</definedName>
    <definedName name="_xlnm.Print_Area" localSheetId="164">'DVD C3-6 Tue'!$B$1:$H$26</definedName>
    <definedName name="_xlnm.Print_Area" localSheetId="125">'DVD C3-6 Ven'!$B$1:$H$26</definedName>
    <definedName name="_xlnm.Print_Area" localSheetId="165">'DVD C3-6 Wed'!$B$1:$H$26</definedName>
    <definedName name="_xlnm.Print_Area" localSheetId="148">'DVD C4-8 Dim'!$B$1:$H$25</definedName>
    <definedName name="_xlnm.Print_Area" localSheetId="188">'DVD C4-8 Fri'!$B$1:$H$25</definedName>
    <definedName name="_xlnm.Print_Area" localSheetId="145">'DVD C4-8 Jeu'!$B$1:$H$25</definedName>
    <definedName name="_xlnm.Print_Area" localSheetId="142">'DVD C4-8 Lun'!$B$1:$H$25</definedName>
    <definedName name="_xlnm.Print_Area" localSheetId="143">'DVD C4-8 Mar'!$B$1:$H$25</definedName>
    <definedName name="_xlnm.Print_Area" localSheetId="144">'DVD C4-8 Mer'!$B$1:$H$25</definedName>
    <definedName name="_xlnm.Print_Area" localSheetId="184">'DVD C4-8 Mon'!$B$1:$H$25</definedName>
    <definedName name="_xlnm.Print_Area" localSheetId="147">'DVD C4-8 Sam'!$B$1:$H$25</definedName>
    <definedName name="_xlnm.Print_Area" localSheetId="189">'DVD C4-8 Sat'!$B$1:$H$25</definedName>
    <definedName name="_xlnm.Print_Area" localSheetId="190">'DVD C4-8 Sun'!$B$1:$H$25</definedName>
    <definedName name="_xlnm.Print_Area" localSheetId="187">'DVD C4-8 Thu'!$B$1:$H$25</definedName>
    <definedName name="_xlnm.Print_Area" localSheetId="185">'DVD C4-8 Tue'!$B$1:$H$25</definedName>
    <definedName name="_xlnm.Print_Area" localSheetId="146">'DVD C4-8 Ven'!$B$1:$H$25</definedName>
    <definedName name="_xlnm.Print_Area" localSheetId="186">'DVD C4-8 Wed'!$B$1:$H$25</definedName>
    <definedName name="_xlnm.Print_Area" localSheetId="134">'DVD C7+ Dim'!$B$1:$H$26</definedName>
    <definedName name="_xlnm.Print_Area" localSheetId="174">'DVD C7+ Fri'!$B$1:$H$26</definedName>
    <definedName name="_xlnm.Print_Area" localSheetId="131">'DVD C7+ Jeu'!$B$1:$H$26</definedName>
    <definedName name="_xlnm.Print_Area" localSheetId="128">'DVD C7+ Lun'!$B$1:$H$26</definedName>
    <definedName name="_xlnm.Print_Area" localSheetId="129">'DVD C7+ Mar'!$B$1:$H$26</definedName>
    <definedName name="_xlnm.Print_Area" localSheetId="130">'DVD C7+ Mer'!$B$1:$H$26</definedName>
    <definedName name="_xlnm.Print_Area" localSheetId="170">'DVD C7+ Mon'!$B$1:$H$26</definedName>
    <definedName name="_xlnm.Print_Area" localSheetId="133">'DVD C7+ Sam'!$B$1:$H$26</definedName>
    <definedName name="_xlnm.Print_Area" localSheetId="175">'DVD C7+ Sat'!$B$1:$H$26</definedName>
    <definedName name="_xlnm.Print_Area" localSheetId="176">'DVD C7+ Sun'!$B$1:$H$26</definedName>
    <definedName name="_xlnm.Print_Area" localSheetId="173">'DVD C7+ Thu'!$B$1:$H$26</definedName>
    <definedName name="_xlnm.Print_Area" localSheetId="171">'DVD C7+ Tue'!$B$1:$H$26</definedName>
    <definedName name="_xlnm.Print_Area" localSheetId="132">'DVD C7+ Ven'!$B$1:$H$26</definedName>
    <definedName name="_xlnm.Print_Area" localSheetId="172">'DVD C7+ Wed'!$B$1:$H$26</definedName>
    <definedName name="_xlnm.Print_Area" localSheetId="155">'DVD C9+ Dim'!$B$1:$H$26</definedName>
    <definedName name="_xlnm.Print_Area" localSheetId="195">'DVD C9+ Fri'!$B$1:$H$26</definedName>
    <definedName name="_xlnm.Print_Area" localSheetId="152">'DVD C9+ Jeu'!$B$1:$H$26</definedName>
    <definedName name="_xlnm.Print_Area" localSheetId="149">'DVD C9+ Lun'!$B$1:$H$26</definedName>
    <definedName name="_xlnm.Print_Area" localSheetId="150">'DVD C9+ Mar'!$B$1:$H$26</definedName>
    <definedName name="_xlnm.Print_Area" localSheetId="151">'DVD C9+ Mer'!$B$1:$H$26</definedName>
    <definedName name="_xlnm.Print_Area" localSheetId="191">'DVD C9+ Mon'!$B$1:$H$26</definedName>
    <definedName name="_xlnm.Print_Area" localSheetId="154">'DVD C9+ Sam'!$B$1:$H$26</definedName>
    <definedName name="_xlnm.Print_Area" localSheetId="196">'DVD C9+ Sat'!$B$1:$H$26</definedName>
    <definedName name="_xlnm.Print_Area" localSheetId="197">'DVD C9+ Sun'!$B$1:$H$26</definedName>
    <definedName name="_xlnm.Print_Area" localSheetId="194">'DVD C9+ Thu'!$B$1:$H$26</definedName>
    <definedName name="_xlnm.Print_Area" localSheetId="192">'DVD C9+ Tue'!$B$1:$H$26</definedName>
    <definedName name="_xlnm.Print_Area" localSheetId="153">'DVD C9+ Ven'!$B$1:$H$26</definedName>
    <definedName name="_xlnm.Print_Area" localSheetId="193">'DVD C9+ Wed'!$B$1:$H$26</definedName>
    <definedName name="_xlnm.Print_Area" localSheetId="50">'DVMP C1 1-21 Dim'!$B$1:$H$25</definedName>
    <definedName name="_xlnm.Print_Area" localSheetId="83">'DVMP C1 1-21 Fri'!$B$1:$H$25</definedName>
    <definedName name="_xlnm.Print_Area" localSheetId="47">'DVMP C1 1-21 Jeu'!$B$1:$H$25</definedName>
    <definedName name="_xlnm.Print_Area" localSheetId="44">'DVMP C1 1-21 Lun'!$B$1:$H$25</definedName>
    <definedName name="_xlnm.Print_Area" localSheetId="45">'DVMP C1 1-21 Mar'!$B$1:$H$25</definedName>
    <definedName name="_xlnm.Print_Area" localSheetId="46">'DVMP C1 1-21 Mer'!$B$1:$H$25</definedName>
    <definedName name="_xlnm.Print_Area" localSheetId="79">'DVMP C1 1-21 Mon'!$B$1:$H$25</definedName>
    <definedName name="_xlnm.Print_Area" localSheetId="49">'DVMP C1 1-21 Sam'!$B$1:$H$25</definedName>
    <definedName name="_xlnm.Print_Area" localSheetId="84">'DVMP C1 1-21 Sat'!$B$1:$H$25</definedName>
    <definedName name="_xlnm.Print_Area" localSheetId="85">'DVMP C1 1-21 Sun'!$B$1:$H$25</definedName>
    <definedName name="_xlnm.Print_Area" localSheetId="82">'DVMP C1 1-21 Thu'!$B$1:$H$25</definedName>
    <definedName name="_xlnm.Print_Area" localSheetId="80">'DVMP C1 1-21 Tue'!$B$1:$H$25</definedName>
    <definedName name="_xlnm.Print_Area" localSheetId="48">'DVMP C1 1-21 Ven'!$B$1:$H$25</definedName>
    <definedName name="_xlnm.Print_Area" localSheetId="81">'DVMP C1 1-21 Wed'!$B$1:$H$25</definedName>
    <definedName name="_xlnm.Print_Area" localSheetId="57">'DVMP C1 22-42 Dim'!$B$1:$H$25</definedName>
    <definedName name="_xlnm.Print_Area" localSheetId="97">'DVMP C1 22-42 Fri'!$B$1:$H$25</definedName>
    <definedName name="_xlnm.Print_Area" localSheetId="54">'DVMP C1 22-42 Jeu'!$B$1:$H$25</definedName>
    <definedName name="_xlnm.Print_Area" localSheetId="51">'DVMP C1 22-42 Lun'!$B$1:$H$25</definedName>
    <definedName name="_xlnm.Print_Area" localSheetId="52">'DVMP C1 22-42 Mar'!$B$1:$H$25</definedName>
    <definedName name="_xlnm.Print_Area" localSheetId="53">'DVMP C1 22-42 Mer'!$B$1:$H$25</definedName>
    <definedName name="_xlnm.Print_Area" localSheetId="93">'DVMP C1 22-42 Mon'!$B$1:$H$25</definedName>
    <definedName name="_xlnm.Print_Area" localSheetId="56">'DVMP C1 22-42 Sam'!$B$1:$H$25</definedName>
    <definedName name="_xlnm.Print_Area" localSheetId="98">'DVMP C1 22-42 Sat'!$B$1:$H$25</definedName>
    <definedName name="_xlnm.Print_Area" localSheetId="99">'DVMP C1 22-42 Sun'!$B$1:$H$25</definedName>
    <definedName name="_xlnm.Print_Area" localSheetId="96">'DVMP C1 22-42 Thu'!$B$1:$H$25</definedName>
    <definedName name="_xlnm.Print_Area" localSheetId="94">'DVMP C1 22-42 Tue'!$B$1:$H$25</definedName>
    <definedName name="_xlnm.Print_Area" localSheetId="55">'DVMP C1 22-42 Ven'!$B$1:$H$25</definedName>
    <definedName name="_xlnm.Print_Area" localSheetId="95">'DVMP C1 22-42 Wed'!$B$1:$H$25</definedName>
    <definedName name="_xlnm.Print_Area" localSheetId="78">'DVMP C10+ Dim'!$B$1:$H$26</definedName>
    <definedName name="_xlnm.Print_Area" localSheetId="111">'DVMP C10+ Fri'!$B$1:$H$26</definedName>
    <definedName name="_xlnm.Print_Area" localSheetId="75">'DVMP C10+ Jeu'!$B$1:$H$26</definedName>
    <definedName name="_xlnm.Print_Area" localSheetId="72">'DVMP C10+ Lun'!$B$1:$H$26</definedName>
    <definedName name="_xlnm.Print_Area" localSheetId="73">'DVMP C10+ Mar'!$B$1:$H$26</definedName>
    <definedName name="_xlnm.Print_Area" localSheetId="74">'DVMP C10+ Mer'!$B$1:$H$26</definedName>
    <definedName name="_xlnm.Print_Area" localSheetId="107">'DVMP C10+ Mon'!$B$1:$H$26</definedName>
    <definedName name="_xlnm.Print_Area" localSheetId="77">'DVMP C10+ Sam'!$B$1:$H$26</definedName>
    <definedName name="_xlnm.Print_Area" localSheetId="112">'DVMP C10+ Sat'!$B$1:$H$26</definedName>
    <definedName name="_xlnm.Print_Area" localSheetId="113">'DVMP C10+ Sun'!$B$1:$H$26</definedName>
    <definedName name="_xlnm.Print_Area" localSheetId="110">'DVMP C10+ Thu'!$B$1:$H$26</definedName>
    <definedName name="_xlnm.Print_Area" localSheetId="108">'DVMP C10+ Tue'!$B$1:$H$26</definedName>
    <definedName name="_xlnm.Print_Area" localSheetId="76">'DVMP C10+ Ven'!$B$1:$H$26</definedName>
    <definedName name="_xlnm.Print_Area" localSheetId="109">'DVMP C10+ Wed'!$B$1:$H$26</definedName>
    <definedName name="_xlnm.Print_Area" localSheetId="64">'DVMP C2 1-21 Dim'!$B$1:$H$25</definedName>
    <definedName name="_xlnm.Print_Area" localSheetId="90">'DVMP C2 1-21 Fri'!$B$1:$H$25</definedName>
    <definedName name="_xlnm.Print_Area" localSheetId="61">'DVMP C2 1-21 Jeu'!$B$1:$H$25</definedName>
    <definedName name="_xlnm.Print_Area" localSheetId="58">'DVMP C2 1-21 Lun'!$B$1:$H$25</definedName>
    <definedName name="_xlnm.Print_Area" localSheetId="59">'DVMP C2 1-21 Mar'!$B$1:$H$25</definedName>
    <definedName name="_xlnm.Print_Area" localSheetId="60">'DVMP C2 1-21 Mer'!$B$1:$H$25</definedName>
    <definedName name="_xlnm.Print_Area" localSheetId="86">'DVMP C2 1-21 Mon'!$B$1:$H$25</definedName>
    <definedName name="_xlnm.Print_Area" localSheetId="63">'DVMP C2 1-21 Sam'!$B$1:$H$25</definedName>
    <definedName name="_xlnm.Print_Area" localSheetId="91">'DVMP C2 1-21 Sat'!$B$1:$H$25</definedName>
    <definedName name="_xlnm.Print_Area" localSheetId="92">'DVMP C2 1-21 Sun'!$B$1:$H$25</definedName>
    <definedName name="_xlnm.Print_Area" localSheetId="89">'DVMP C2 1-21 Thu'!$B$1:$H$25</definedName>
    <definedName name="_xlnm.Print_Area" localSheetId="87">'DVMP C2 1-21 Tue'!$B$1:$H$25</definedName>
    <definedName name="_xlnm.Print_Area" localSheetId="62">'DVMP C2 1-21 Ven'!$B$1:$H$25</definedName>
    <definedName name="_xlnm.Print_Area" localSheetId="88">'DVMP C2 1-21 Wed'!$B$1:$H$25</definedName>
    <definedName name="_xlnm.Print_Area" localSheetId="71">'DVMP C2 22-42 Dim'!$B$1:$H$25</definedName>
    <definedName name="_xlnm.Print_Area" localSheetId="104">'DVMP C2 22-42 Fri'!$B$1:$H$25</definedName>
    <definedName name="_xlnm.Print_Area" localSheetId="68">'DVMP C2 22-42 Jeu'!$B$1:$H$25</definedName>
    <definedName name="_xlnm.Print_Area" localSheetId="65">'DVMP C2 22-42 Lun'!$B$1:$H$25</definedName>
    <definedName name="_xlnm.Print_Area" localSheetId="66">'DVMP C2 22-42 Mar'!$B$1:$H$25</definedName>
    <definedName name="_xlnm.Print_Area" localSheetId="67">'DVMP C2 22-42 Mer'!$B$1:$H$25</definedName>
    <definedName name="_xlnm.Print_Area" localSheetId="100">'DVMP C2 22-42 Mon'!$B$1:$H$25</definedName>
    <definedName name="_xlnm.Print_Area" localSheetId="70">'DVMP C2 22-42 Sam'!$B$1:$H$25</definedName>
    <definedName name="_xlnm.Print_Area" localSheetId="105">'DVMP C2 22-42 Sat'!$B$1:$H$25</definedName>
    <definedName name="_xlnm.Print_Area" localSheetId="106">'DVMP C2 22-42 Sun'!$B$1:$H$25</definedName>
    <definedName name="_xlnm.Print_Area" localSheetId="103">'DVMP C2 22-42 Thu'!$B$1:$H$25</definedName>
    <definedName name="_xlnm.Print_Area" localSheetId="101">'DVMP C2 22-42 Tue'!$B$1:$H$25</definedName>
    <definedName name="_xlnm.Print_Area" localSheetId="69">'DVMP C2 22-42 Ven'!$B$1:$H$25</definedName>
    <definedName name="_xlnm.Print_Area" localSheetId="102">'DVMP C2 22-42 Wed'!$B$1:$H$25</definedName>
    <definedName name="ValeurDébutsemaine" localSheetId="0">IF('Cover - Eng'!DébutSemaine="LUNDI",2,1)</definedName>
    <definedName name="ValeurDébutsemaine" localSheetId="8">IF('DRD 1-2 Dim'!DébutSemaine="LUNDI",2,1)</definedName>
    <definedName name="ValeurDébutsemaine" localSheetId="27">IF('DRD 1-2 Fri'!DébutSemaine="LUNDI",2,1)</definedName>
    <definedName name="ValeurDébutsemaine" localSheetId="5">IF('DRD 1-2 Jeu'!DébutSemaine="LUNDI",2,1)</definedName>
    <definedName name="ValeurDébutsemaine" localSheetId="2">IF('DRD 1-2 Lun'!DébutSemaine="LUNDI",2,1)</definedName>
    <definedName name="ValeurDébutsemaine" localSheetId="3">IF('DRD 1-2 Mar'!DébutSemaine="LUNDI",2,1)</definedName>
    <definedName name="ValeurDébutsemaine" localSheetId="4">IF('DRD 1-2 Mer'!DébutSemaine="LUNDI",2,1)</definedName>
    <definedName name="ValeurDébutsemaine" localSheetId="23">IF('DRD 1-2 Mon'!DébutSemaine="LUNDI",2,1)</definedName>
    <definedName name="ValeurDébutsemaine" localSheetId="7">IF('DRD 1-2 Sam'!DébutSemaine="LUNDI",2,1)</definedName>
    <definedName name="ValeurDébutsemaine" localSheetId="28">IF('DRD 1-2 Sat'!DébutSemaine="LUNDI",2,1)</definedName>
    <definedName name="ValeurDébutsemaine" localSheetId="29">IF('DRD 1-2 Sun'!DébutSemaine="LUNDI",2,1)</definedName>
    <definedName name="ValeurDébutsemaine" localSheetId="26">IF('DRD 1-2 Thu'!DébutSemaine="LUNDI",2,1)</definedName>
    <definedName name="ValeurDébutsemaine" localSheetId="24">IF('DRD 1-2 Tue'!DébutSemaine="LUNDI",2,1)</definedName>
    <definedName name="ValeurDébutsemaine" localSheetId="6">IF('DRD 1-2 Ven'!DébutSemaine="LUNDI",2,1)</definedName>
    <definedName name="ValeurDébutsemaine" localSheetId="25">IF('DRD 1-2 Wed'!DébutSemaine="LUNDI",2,1)</definedName>
    <definedName name="ValeurDébutsemaine" localSheetId="15">IF('DRD 3-6 Dim'!DébutSemaine="LUNDI",2,1)</definedName>
    <definedName name="ValeurDébutsemaine" localSheetId="34">IF('DRD 3-6 Fri'!DébutSemaine="LUNDI",2,1)</definedName>
    <definedName name="ValeurDébutsemaine" localSheetId="12">IF('DRD 3-6 Jeu'!DébutSemaine="LUNDI",2,1)</definedName>
    <definedName name="ValeurDébutsemaine" localSheetId="9">IF('DRD 3-6 Lun'!DébutSemaine="LUNDI",2,1)</definedName>
    <definedName name="ValeurDébutsemaine" localSheetId="10">IF('DRD 3-6 Mar'!DébutSemaine="LUNDI",2,1)</definedName>
    <definedName name="ValeurDébutsemaine" localSheetId="11">IF('DRD 3-6 Mer'!DébutSemaine="LUNDI",2,1)</definedName>
    <definedName name="ValeurDébutsemaine" localSheetId="30">IF('DRD 3-6 Mon'!DébutSemaine="LUNDI",2,1)</definedName>
    <definedName name="ValeurDébutsemaine" localSheetId="14">IF('DRD 3-6 Sam'!DébutSemaine="LUNDI",2,1)</definedName>
    <definedName name="ValeurDébutsemaine" localSheetId="35">IF('DRD 3-6 Sat'!DébutSemaine="LUNDI",2,1)</definedName>
    <definedName name="ValeurDébutsemaine" localSheetId="36">IF('DRD 3-6 Sun'!DébutSemaine="LUNDI",2,1)</definedName>
    <definedName name="ValeurDébutsemaine" localSheetId="33">IF('DRD 3-6 Thu'!DébutSemaine="LUNDI",2,1)</definedName>
    <definedName name="ValeurDébutsemaine" localSheetId="31">IF('DRD 3-6 Tue'!DébutSemaine="LUNDI",2,1)</definedName>
    <definedName name="ValeurDébutsemaine" localSheetId="13">IF('DRD 3-6 Ven'!DébutSemaine="LUNDI",2,1)</definedName>
    <definedName name="ValeurDébutsemaine" localSheetId="32">IF('DRD 3-6 Wed'!DébutSemaine="LUNDI",2,1)</definedName>
    <definedName name="ValeurDébutsemaine" localSheetId="22">IF('DRD 7+ Dim'!DébutSemaine="LUNDI",2,1)</definedName>
    <definedName name="ValeurDébutsemaine" localSheetId="41">IF('DRD 7+ Fri'!DébutSemaine="LUNDI",2,1)</definedName>
    <definedName name="ValeurDébutsemaine" localSheetId="19">IF('DRD 7+ Jeu'!DébutSemaine="LUNDI",2,1)</definedName>
    <definedName name="ValeurDébutsemaine" localSheetId="16">IF('DRD 7+ Lun'!DébutSemaine="LUNDI",2,1)</definedName>
    <definedName name="ValeurDébutsemaine" localSheetId="17">IF('DRD 7+ Mar'!DébutSemaine="LUNDI",2,1)</definedName>
    <definedName name="ValeurDébutsemaine" localSheetId="18">IF('DRD 7+ Mer'!DébutSemaine="LUNDI",2,1)</definedName>
    <definedName name="ValeurDébutsemaine" localSheetId="37">IF('DRD 7+ Mon'!DébutSemaine="LUNDI",2,1)</definedName>
    <definedName name="ValeurDébutsemaine" localSheetId="21">IF('DRD 7+ Sam'!DébutSemaine="LUNDI",2,1)</definedName>
    <definedName name="ValeurDébutsemaine" localSheetId="42">IF('DRD 7+ Sat'!DébutSemaine="LUNDI",2,1)</definedName>
    <definedName name="ValeurDébutsemaine" localSheetId="43">IF('DRD 7+ Sun'!DébutSemaine="LUNDI",2,1)</definedName>
    <definedName name="ValeurDébutsemaine" localSheetId="40">IF('DRD 7+ Thu'!DébutSemaine="LUNDI",2,1)</definedName>
    <definedName name="ValeurDébutsemaine" localSheetId="38">IF('DRD 7+ Tue'!DébutSemaine="LUNDI",2,1)</definedName>
    <definedName name="ValeurDébutsemaine" localSheetId="20">IF('DRD 7+ Ven'!DébutSemaine="LUNDI",2,1)</definedName>
    <definedName name="ValeurDébutsemaine" localSheetId="39">IF('DRD 7+ Wed'!DébutSemaine="LUNDI",2,1)</definedName>
    <definedName name="ValeurDébutsemaine" localSheetId="120">IF('DVD C1-2 Dim'!DébutSemaine="LUNDI",2,1)</definedName>
    <definedName name="ValeurDébutsemaine" localSheetId="160">IF('DVD C1-2 Fri'!DébutSemaine="LUNDI",2,1)</definedName>
    <definedName name="ValeurDébutsemaine" localSheetId="117">IF('DVD C1-2 Jeu'!DébutSemaine="LUNDI",2,1)</definedName>
    <definedName name="ValeurDébutsemaine" localSheetId="114">IF('DVD C1-2 Lun'!DébutSemaine="LUNDI",2,1)</definedName>
    <definedName name="ValeurDébutsemaine" localSheetId="115">IF('DVD C1-2 Mar'!DébutSemaine="LUNDI",2,1)</definedName>
    <definedName name="ValeurDébutsemaine" localSheetId="116">IF('DVD C1-2 Mer'!DébutSemaine="LUNDI",2,1)</definedName>
    <definedName name="ValeurDébutsemaine" localSheetId="156">IF('DVD C1-2 Mon'!DébutSemaine="LUNDI",2,1)</definedName>
    <definedName name="ValeurDébutsemaine" localSheetId="119">IF('DVD C1-2 Sam'!DébutSemaine="LUNDI",2,1)</definedName>
    <definedName name="ValeurDébutsemaine" localSheetId="161">IF('DVD C1-2 Sat'!DébutSemaine="LUNDI",2,1)</definedName>
    <definedName name="ValeurDébutsemaine" localSheetId="162">IF('DVD C1-2 Sun'!DébutSemaine="LUNDI",2,1)</definedName>
    <definedName name="ValeurDébutsemaine" localSheetId="159">IF('DVD C1-2 Thu'!DébutSemaine="LUNDI",2,1)</definedName>
    <definedName name="ValeurDébutsemaine" localSheetId="157">IF('DVD C1-2 Tue'!DébutSemaine="LUNDI",2,1)</definedName>
    <definedName name="ValeurDébutsemaine" localSheetId="118">IF('DVD C1-2 Ven'!DébutSemaine="LUNDI",2,1)</definedName>
    <definedName name="ValeurDébutsemaine" localSheetId="158">IF('DVD C1-2 Wed'!DébutSemaine="LUNDI",2,1)</definedName>
    <definedName name="ValeurDébutsemaine" localSheetId="141">IF('DVD C1-3 Dim'!DébutSemaine="LUNDI",2,1)</definedName>
    <definedName name="ValeurDébutsemaine" localSheetId="181">IF('DVD C1-3 Fri'!DébutSemaine="LUNDI",2,1)</definedName>
    <definedName name="ValeurDébutsemaine" localSheetId="138">IF('DVD C1-3 Jeu'!DébutSemaine="LUNDI",2,1)</definedName>
    <definedName name="ValeurDébutsemaine" localSheetId="135">IF('DVD C1-3 Lun'!DébutSemaine="LUNDI",2,1)</definedName>
    <definedName name="ValeurDébutsemaine" localSheetId="136">IF('DVD C1-3 Mar'!DébutSemaine="LUNDI",2,1)</definedName>
    <definedName name="ValeurDébutsemaine" localSheetId="137">IF('DVD C1-3 Mer'!DébutSemaine="LUNDI",2,1)</definedName>
    <definedName name="ValeurDébutsemaine" localSheetId="177">IF('DVD C1-3 Mon'!DébutSemaine="LUNDI",2,1)</definedName>
    <definedName name="ValeurDébutsemaine" localSheetId="140">IF('DVD C1-3 Sam'!DébutSemaine="LUNDI",2,1)</definedName>
    <definedName name="ValeurDébutsemaine" localSheetId="182">IF('DVD C1-3 Sat'!DébutSemaine="LUNDI",2,1)</definedName>
    <definedName name="ValeurDébutsemaine" localSheetId="183">IF('DVD C1-3 Sun'!DébutSemaine="LUNDI",2,1)</definedName>
    <definedName name="ValeurDébutsemaine" localSheetId="180">IF('DVD C1-3 Thu'!DébutSemaine="LUNDI",2,1)</definedName>
    <definedName name="ValeurDébutsemaine" localSheetId="178">IF('DVD C1-3 Tue'!DébutSemaine="LUNDI",2,1)</definedName>
    <definedName name="ValeurDébutsemaine" localSheetId="139">IF('DVD C1-3 Ven'!DébutSemaine="LUNDI",2,1)</definedName>
    <definedName name="ValeurDébutsemaine" localSheetId="179">IF('DVD C1-3 Wed'!DébutSemaine="LUNDI",2,1)</definedName>
    <definedName name="ValeurDébutsemaine" localSheetId="127">IF('DVD C3-6 Dim'!DébutSemaine="LUNDI",2,1)</definedName>
    <definedName name="ValeurDébutsemaine" localSheetId="167">IF('DVD C3-6 Fri'!DébutSemaine="LUNDI",2,1)</definedName>
    <definedName name="ValeurDébutsemaine" localSheetId="124">IF('DVD C3-6 Jeu'!DébutSemaine="LUNDI",2,1)</definedName>
    <definedName name="ValeurDébutsemaine" localSheetId="121">IF('DVD C3-6 Lun'!DébutSemaine="LUNDI",2,1)</definedName>
    <definedName name="ValeurDébutsemaine" localSheetId="122">IF('DVD C3-6 Mar'!DébutSemaine="LUNDI",2,1)</definedName>
    <definedName name="ValeurDébutsemaine" localSheetId="123">IF('DVD C3-6 Mer'!DébutSemaine="LUNDI",2,1)</definedName>
    <definedName name="ValeurDébutsemaine" localSheetId="163">IF('DVD C3-6 Mon'!DébutSemaine="LUNDI",2,1)</definedName>
    <definedName name="ValeurDébutsemaine" localSheetId="126">IF('DVD C3-6 Sam'!DébutSemaine="LUNDI",2,1)</definedName>
    <definedName name="ValeurDébutsemaine" localSheetId="168">IF('DVD C3-6 Sat'!DébutSemaine="LUNDI",2,1)</definedName>
    <definedName name="ValeurDébutsemaine" localSheetId="169">IF('DVD C3-6 Sun'!DébutSemaine="LUNDI",2,1)</definedName>
    <definedName name="ValeurDébutsemaine" localSheetId="166">IF('DVD C3-6 Thu'!DébutSemaine="LUNDI",2,1)</definedName>
    <definedName name="ValeurDébutsemaine" localSheetId="164">IF('DVD C3-6 Tue'!DébutSemaine="LUNDI",2,1)</definedName>
    <definedName name="ValeurDébutsemaine" localSheetId="125">IF('DVD C3-6 Ven'!DébutSemaine="LUNDI",2,1)</definedName>
    <definedName name="ValeurDébutsemaine" localSheetId="165">IF('DVD C3-6 Wed'!DébutSemaine="LUNDI",2,1)</definedName>
    <definedName name="ValeurDébutsemaine" localSheetId="148">IF('DVD C4-8 Dim'!DébutSemaine="LUNDI",2,1)</definedName>
    <definedName name="ValeurDébutsemaine" localSheetId="188">IF('DVD C4-8 Fri'!DébutSemaine="LUNDI",2,1)</definedName>
    <definedName name="ValeurDébutsemaine" localSheetId="145">IF('DVD C4-8 Jeu'!DébutSemaine="LUNDI",2,1)</definedName>
    <definedName name="ValeurDébutsemaine" localSheetId="142">IF('DVD C4-8 Lun'!DébutSemaine="LUNDI",2,1)</definedName>
    <definedName name="ValeurDébutsemaine" localSheetId="143">IF('DVD C4-8 Mar'!DébutSemaine="LUNDI",2,1)</definedName>
    <definedName name="ValeurDébutsemaine" localSheetId="144">IF('DVD C4-8 Mer'!DébutSemaine="LUNDI",2,1)</definedName>
    <definedName name="ValeurDébutsemaine" localSheetId="184">IF('DVD C4-8 Mon'!DébutSemaine="LUNDI",2,1)</definedName>
    <definedName name="ValeurDébutsemaine" localSheetId="147">IF('DVD C4-8 Sam'!DébutSemaine="LUNDI",2,1)</definedName>
    <definedName name="ValeurDébutsemaine" localSheetId="189">IF('DVD C4-8 Sat'!DébutSemaine="LUNDI",2,1)</definedName>
    <definedName name="ValeurDébutsemaine" localSheetId="190">IF('DVD C4-8 Sun'!DébutSemaine="LUNDI",2,1)</definedName>
    <definedName name="ValeurDébutsemaine" localSheetId="187">IF('DVD C4-8 Thu'!DébutSemaine="LUNDI",2,1)</definedName>
    <definedName name="ValeurDébutsemaine" localSheetId="185">IF('DVD C4-8 Tue'!DébutSemaine="LUNDI",2,1)</definedName>
    <definedName name="ValeurDébutsemaine" localSheetId="146">IF('DVD C4-8 Ven'!DébutSemaine="LUNDI",2,1)</definedName>
    <definedName name="ValeurDébutsemaine" localSheetId="186">IF('DVD C4-8 Wed'!DébutSemaine="LUNDI",2,1)</definedName>
    <definedName name="ValeurDébutsemaine" localSheetId="134">IF('DVD C7+ Dim'!DébutSemaine="LUNDI",2,1)</definedName>
    <definedName name="ValeurDébutsemaine" localSheetId="174">IF('DVD C7+ Fri'!DébutSemaine="LUNDI",2,1)</definedName>
    <definedName name="ValeurDébutsemaine" localSheetId="131">IF('DVD C7+ Jeu'!DébutSemaine="LUNDI",2,1)</definedName>
    <definedName name="ValeurDébutsemaine" localSheetId="128">IF('DVD C7+ Lun'!DébutSemaine="LUNDI",2,1)</definedName>
    <definedName name="ValeurDébutsemaine" localSheetId="129">IF('DVD C7+ Mar'!DébutSemaine="LUNDI",2,1)</definedName>
    <definedName name="ValeurDébutsemaine" localSheetId="130">IF('DVD C7+ Mer'!DébutSemaine="LUNDI",2,1)</definedName>
    <definedName name="ValeurDébutsemaine" localSheetId="170">IF('DVD C7+ Mon'!DébutSemaine="LUNDI",2,1)</definedName>
    <definedName name="ValeurDébutsemaine" localSheetId="133">IF('DVD C7+ Sam'!DébutSemaine="LUNDI",2,1)</definedName>
    <definedName name="ValeurDébutsemaine" localSheetId="175">IF('DVD C7+ Sat'!DébutSemaine="LUNDI",2,1)</definedName>
    <definedName name="ValeurDébutsemaine" localSheetId="176">IF('DVD C7+ Sun'!DébutSemaine="LUNDI",2,1)</definedName>
    <definedName name="ValeurDébutsemaine" localSheetId="173">IF('DVD C7+ Thu'!DébutSemaine="LUNDI",2,1)</definedName>
    <definedName name="ValeurDébutsemaine" localSheetId="171">IF('DVD C7+ Tue'!DébutSemaine="LUNDI",2,1)</definedName>
    <definedName name="ValeurDébutsemaine" localSheetId="132">IF('DVD C7+ Ven'!DébutSemaine="LUNDI",2,1)</definedName>
    <definedName name="ValeurDébutsemaine" localSheetId="172">IF('DVD C7+ Wed'!DébutSemaine="LUNDI",2,1)</definedName>
    <definedName name="ValeurDébutsemaine" localSheetId="155">IF('DVD C9+ Dim'!DébutSemaine="LUNDI",2,1)</definedName>
    <definedName name="ValeurDébutsemaine" localSheetId="195">IF('DVD C9+ Fri'!DébutSemaine="LUNDI",2,1)</definedName>
    <definedName name="ValeurDébutsemaine" localSheetId="152">IF('DVD C9+ Jeu'!DébutSemaine="LUNDI",2,1)</definedName>
    <definedName name="ValeurDébutsemaine" localSheetId="149">IF('DVD C9+ Lun'!DébutSemaine="LUNDI",2,1)</definedName>
    <definedName name="ValeurDébutsemaine" localSheetId="150">IF('DVD C9+ Mar'!DébutSemaine="LUNDI",2,1)</definedName>
    <definedName name="ValeurDébutsemaine" localSheetId="151">IF('DVD C9+ Mer'!DébutSemaine="LUNDI",2,1)</definedName>
    <definedName name="ValeurDébutsemaine" localSheetId="191">IF('DVD C9+ Mon'!DébutSemaine="LUNDI",2,1)</definedName>
    <definedName name="ValeurDébutsemaine" localSheetId="154">IF('DVD C9+ Sam'!DébutSemaine="LUNDI",2,1)</definedName>
    <definedName name="ValeurDébutsemaine" localSheetId="196">IF('DVD C9+ Sat'!DébutSemaine="LUNDI",2,1)</definedName>
    <definedName name="ValeurDébutsemaine" localSheetId="197">IF('DVD C9+ Sun'!DébutSemaine="LUNDI",2,1)</definedName>
    <definedName name="ValeurDébutsemaine" localSheetId="194">IF('DVD C9+ Thu'!DébutSemaine="LUNDI",2,1)</definedName>
    <definedName name="ValeurDébutsemaine" localSheetId="192">IF('DVD C9+ Tue'!DébutSemaine="LUNDI",2,1)</definedName>
    <definedName name="ValeurDébutsemaine" localSheetId="153">IF('DVD C9+ Ven'!DébutSemaine="LUNDI",2,1)</definedName>
    <definedName name="ValeurDébutsemaine" localSheetId="193">IF('DVD C9+ Wed'!DébutSemaine="LUNDI",2,1)</definedName>
    <definedName name="ValeurDébutsemaine" localSheetId="50">IF('DVMP C1 1-21 Dim'!DébutSemaine="LUNDI",2,1)</definedName>
    <definedName name="ValeurDébutsemaine" localSheetId="83">IF('DVMP C1 1-21 Fri'!DébutSemaine="LUNDI",2,1)</definedName>
    <definedName name="ValeurDébutsemaine" localSheetId="47">IF('DVMP C1 1-21 Jeu'!DébutSemaine="LUNDI",2,1)</definedName>
    <definedName name="ValeurDébutsemaine" localSheetId="44">IF('DVMP C1 1-21 Lun'!DébutSemaine="LUNDI",2,1)</definedName>
    <definedName name="ValeurDébutsemaine" localSheetId="45">IF('DVMP C1 1-21 Mar'!DébutSemaine="LUNDI",2,1)</definedName>
    <definedName name="ValeurDébutsemaine" localSheetId="46">IF('DVMP C1 1-21 Mer'!DébutSemaine="LUNDI",2,1)</definedName>
    <definedName name="ValeurDébutsemaine" localSheetId="79">IF('DVMP C1 1-21 Mon'!DébutSemaine="LUNDI",2,1)</definedName>
    <definedName name="ValeurDébutsemaine" localSheetId="49">IF('DVMP C1 1-21 Sam'!DébutSemaine="LUNDI",2,1)</definedName>
    <definedName name="ValeurDébutsemaine" localSheetId="84">IF('DVMP C1 1-21 Sat'!DébutSemaine="LUNDI",2,1)</definedName>
    <definedName name="ValeurDébutsemaine" localSheetId="85">IF('DVMP C1 1-21 Sun'!DébutSemaine="LUNDI",2,1)</definedName>
    <definedName name="ValeurDébutsemaine" localSheetId="82">IF('DVMP C1 1-21 Thu'!DébutSemaine="LUNDI",2,1)</definedName>
    <definedName name="ValeurDébutsemaine" localSheetId="80">IF('DVMP C1 1-21 Tue'!DébutSemaine="LUNDI",2,1)</definedName>
    <definedName name="ValeurDébutsemaine" localSheetId="48">IF('DVMP C1 1-21 Ven'!DébutSemaine="LUNDI",2,1)</definedName>
    <definedName name="ValeurDébutsemaine" localSheetId="81">IF('DVMP C1 1-21 Wed'!DébutSemaine="LUNDI",2,1)</definedName>
    <definedName name="ValeurDébutsemaine" localSheetId="57">IF('DVMP C1 22-42 Dim'!DébutSemaine="LUNDI",2,1)</definedName>
    <definedName name="ValeurDébutsemaine" localSheetId="97">IF('DVMP C1 22-42 Fri'!DébutSemaine="LUNDI",2,1)</definedName>
    <definedName name="ValeurDébutsemaine" localSheetId="54">IF('DVMP C1 22-42 Jeu'!DébutSemaine="LUNDI",2,1)</definedName>
    <definedName name="ValeurDébutsemaine" localSheetId="51">IF('DVMP C1 22-42 Lun'!DébutSemaine="LUNDI",2,1)</definedName>
    <definedName name="ValeurDébutsemaine" localSheetId="52">IF('DVMP C1 22-42 Mar'!DébutSemaine="LUNDI",2,1)</definedName>
    <definedName name="ValeurDébutsemaine" localSheetId="53">IF('DVMP C1 22-42 Mer'!DébutSemaine="LUNDI",2,1)</definedName>
    <definedName name="ValeurDébutsemaine" localSheetId="93">IF('DVMP C1 22-42 Mon'!DébutSemaine="LUNDI",2,1)</definedName>
    <definedName name="ValeurDébutsemaine" localSheetId="56">IF('DVMP C1 22-42 Sam'!DébutSemaine="LUNDI",2,1)</definedName>
    <definedName name="ValeurDébutsemaine" localSheetId="98">IF('DVMP C1 22-42 Sat'!DébutSemaine="LUNDI",2,1)</definedName>
    <definedName name="ValeurDébutsemaine" localSheetId="99">IF('DVMP C1 22-42 Sun'!DébutSemaine="LUNDI",2,1)</definedName>
    <definedName name="ValeurDébutsemaine" localSheetId="96">IF('DVMP C1 22-42 Thu'!DébutSemaine="LUNDI",2,1)</definedName>
    <definedName name="ValeurDébutsemaine" localSheetId="94">IF('DVMP C1 22-42 Tue'!DébutSemaine="LUNDI",2,1)</definedName>
    <definedName name="ValeurDébutsemaine" localSheetId="55">IF('DVMP C1 22-42 Ven'!DébutSemaine="LUNDI",2,1)</definedName>
    <definedName name="ValeurDébutsemaine" localSheetId="95">IF('DVMP C1 22-42 Wed'!DébutSemaine="LUNDI",2,1)</definedName>
    <definedName name="ValeurDébutsemaine" localSheetId="78">IF('DVMP C10+ Dim'!DébutSemaine="LUNDI",2,1)</definedName>
    <definedName name="ValeurDébutsemaine" localSheetId="111">IF('DVMP C10+ Fri'!DébutSemaine="LUNDI",2,1)</definedName>
    <definedName name="ValeurDébutsemaine" localSheetId="75">IF('DVMP C10+ Jeu'!DébutSemaine="LUNDI",2,1)</definedName>
    <definedName name="ValeurDébutsemaine" localSheetId="72">IF('DVMP C10+ Lun'!DébutSemaine="LUNDI",2,1)</definedName>
    <definedName name="ValeurDébutsemaine" localSheetId="73">IF('DVMP C10+ Mar'!DébutSemaine="LUNDI",2,1)</definedName>
    <definedName name="ValeurDébutsemaine" localSheetId="74">IF('DVMP C10+ Mer'!DébutSemaine="LUNDI",2,1)</definedName>
    <definedName name="ValeurDébutsemaine" localSheetId="107">IF('DVMP C10+ Mon'!DébutSemaine="LUNDI",2,1)</definedName>
    <definedName name="ValeurDébutsemaine" localSheetId="77">IF('DVMP C10+ Sam'!DébutSemaine="LUNDI",2,1)</definedName>
    <definedName name="ValeurDébutsemaine" localSheetId="112">IF('DVMP C10+ Sat'!DébutSemaine="LUNDI",2,1)</definedName>
    <definedName name="ValeurDébutsemaine" localSheetId="113">IF('DVMP C10+ Sun'!DébutSemaine="LUNDI",2,1)</definedName>
    <definedName name="ValeurDébutsemaine" localSheetId="110">IF('DVMP C10+ Thu'!DébutSemaine="LUNDI",2,1)</definedName>
    <definedName name="ValeurDébutsemaine" localSheetId="108">IF('DVMP C10+ Tue'!DébutSemaine="LUNDI",2,1)</definedName>
    <definedName name="ValeurDébutsemaine" localSheetId="76">IF('DVMP C10+ Ven'!DébutSemaine="LUNDI",2,1)</definedName>
    <definedName name="ValeurDébutsemaine" localSheetId="109">IF('DVMP C10+ Wed'!DébutSemaine="LUNDI",2,1)</definedName>
    <definedName name="ValeurDébutsemaine" localSheetId="64">IF('DVMP C2 1-21 Dim'!DébutSemaine="LUNDI",2,1)</definedName>
    <definedName name="ValeurDébutsemaine" localSheetId="90">IF('DVMP C2 1-21 Fri'!DébutSemaine="LUNDI",2,1)</definedName>
    <definedName name="ValeurDébutsemaine" localSheetId="61">IF('DVMP C2 1-21 Jeu'!DébutSemaine="LUNDI",2,1)</definedName>
    <definedName name="ValeurDébutsemaine" localSheetId="58">IF('DVMP C2 1-21 Lun'!DébutSemaine="LUNDI",2,1)</definedName>
    <definedName name="ValeurDébutsemaine" localSheetId="59">IF('DVMP C2 1-21 Mar'!DébutSemaine="LUNDI",2,1)</definedName>
    <definedName name="ValeurDébutsemaine" localSheetId="60">IF('DVMP C2 1-21 Mer'!DébutSemaine="LUNDI",2,1)</definedName>
    <definedName name="ValeurDébutsemaine" localSheetId="86">IF('DVMP C2 1-21 Mon'!DébutSemaine="LUNDI",2,1)</definedName>
    <definedName name="ValeurDébutsemaine" localSheetId="63">IF('DVMP C2 1-21 Sam'!DébutSemaine="LUNDI",2,1)</definedName>
    <definedName name="ValeurDébutsemaine" localSheetId="91">IF('DVMP C2 1-21 Sat'!DébutSemaine="LUNDI",2,1)</definedName>
    <definedName name="ValeurDébutsemaine" localSheetId="92">IF('DVMP C2 1-21 Sun'!DébutSemaine="LUNDI",2,1)</definedName>
    <definedName name="ValeurDébutsemaine" localSheetId="89">IF('DVMP C2 1-21 Thu'!DébutSemaine="LUNDI",2,1)</definedName>
    <definedName name="ValeurDébutsemaine" localSheetId="87">IF('DVMP C2 1-21 Tue'!DébutSemaine="LUNDI",2,1)</definedName>
    <definedName name="ValeurDébutsemaine" localSheetId="62">IF('DVMP C2 1-21 Ven'!DébutSemaine="LUNDI",2,1)</definedName>
    <definedName name="ValeurDébutsemaine" localSheetId="88">IF('DVMP C2 1-21 Wed'!DébutSemaine="LUNDI",2,1)</definedName>
    <definedName name="ValeurDébutsemaine" localSheetId="71">IF('DVMP C2 22-42 Dim'!DébutSemaine="LUNDI",2,1)</definedName>
    <definedName name="ValeurDébutsemaine" localSheetId="104">IF('DVMP C2 22-42 Fri'!DébutSemaine="LUNDI",2,1)</definedName>
    <definedName name="ValeurDébutsemaine" localSheetId="68">IF('DVMP C2 22-42 Jeu'!DébutSemaine="LUNDI",2,1)</definedName>
    <definedName name="ValeurDébutsemaine" localSheetId="65">IF('DVMP C2 22-42 Lun'!DébutSemaine="LUNDI",2,1)</definedName>
    <definedName name="ValeurDébutsemaine" localSheetId="66">IF('DVMP C2 22-42 Mar'!DébutSemaine="LUNDI",2,1)</definedName>
    <definedName name="ValeurDébutsemaine" localSheetId="67">IF('DVMP C2 22-42 Mer'!DébutSemaine="LUNDI",2,1)</definedName>
    <definedName name="ValeurDébutsemaine" localSheetId="100">IF('DVMP C2 22-42 Mon'!DébutSemaine="LUNDI",2,1)</definedName>
    <definedName name="ValeurDébutsemaine" localSheetId="70">IF('DVMP C2 22-42 Sam'!DébutSemaine="LUNDI",2,1)</definedName>
    <definedName name="ValeurDébutsemaine" localSheetId="105">IF('DVMP C2 22-42 Sat'!DébutSemaine="LUNDI",2,1)</definedName>
    <definedName name="ValeurDébutsemaine" localSheetId="106">IF('DVMP C2 22-42 Sun'!DébutSemaine="LUNDI",2,1)</definedName>
    <definedName name="ValeurDébutsemaine" localSheetId="103">IF('DVMP C2 22-42 Thu'!DébutSemaine="LUNDI",2,1)</definedName>
    <definedName name="ValeurDébutsemaine" localSheetId="101">IF('DVMP C2 22-42 Tue'!DébutSemaine="LUNDI",2,1)</definedName>
    <definedName name="ValeurDébutsemaine" localSheetId="69">IF('DVMP C2 22-42 Ven'!DébutSemaine="LUNDI",2,1)</definedName>
    <definedName name="ValeurDébutsemaine" localSheetId="102">IF('DVMP C2 22-42 Wed'!DébutSemaine="LUNDI",2,1)</definedName>
    <definedName name="ValeurDébutsemaine">IF(DébutSemaine="LUNDI",2,1)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E13" i="24" l="1"/>
  <c r="E12" i="24"/>
  <c r="E11" i="24"/>
  <c r="E11" i="125"/>
  <c r="E12" i="125"/>
  <c r="E13" i="125"/>
  <c r="D15" i="24"/>
  <c r="D17" i="24" s="1"/>
  <c r="D15" i="125" l="1"/>
  <c r="D17" i="125" s="1"/>
  <c r="S4" i="24"/>
  <c r="S5" i="24" s="1"/>
  <c r="S6" i="24" s="1"/>
  <c r="S7" i="24" s="1"/>
  <c r="S8" i="24" s="1"/>
  <c r="S9" i="24" s="1"/>
  <c r="S10" i="24" s="1"/>
  <c r="S11" i="24" s="1"/>
  <c r="S12" i="24" s="1"/>
  <c r="S13" i="24" s="1"/>
  <c r="S14" i="24" s="1"/>
  <c r="S15" i="24" s="1"/>
  <c r="S16" i="24" s="1"/>
  <c r="S17" i="24" s="1"/>
  <c r="S18" i="24" s="1"/>
  <c r="S19" i="24" s="1"/>
  <c r="S20" i="24" s="1"/>
  <c r="S21" i="24" s="1"/>
  <c r="S22" i="24" s="1"/>
  <c r="S23" i="24" s="1"/>
  <c r="S24" i="24" s="1"/>
  <c r="S25" i="24" s="1"/>
  <c r="S26" i="24" s="1"/>
  <c r="S27" i="24" s="1"/>
  <c r="S28" i="24" s="1"/>
  <c r="S29" i="24" s="1"/>
  <c r="S30" i="24" s="1"/>
  <c r="S31" i="24" s="1"/>
  <c r="S32" i="24" s="1"/>
  <c r="S33" i="24" s="1"/>
  <c r="U3" i="24"/>
  <c r="U4" i="24" s="1"/>
  <c r="U5" i="24" s="1"/>
  <c r="U6" i="24" s="1"/>
  <c r="U7" i="24" s="1"/>
  <c r="U8" i="24" s="1"/>
  <c r="U9" i="24" s="1"/>
  <c r="U10" i="24" s="1"/>
  <c r="U11" i="24" s="1"/>
  <c r="U12" i="24" s="1"/>
  <c r="U13" i="24" s="1"/>
  <c r="U3" i="125"/>
  <c r="U4" i="125" s="1"/>
  <c r="U5" i="125" s="1"/>
  <c r="U6" i="125" s="1"/>
  <c r="U7" i="125" s="1"/>
  <c r="U8" i="125" s="1"/>
  <c r="U9" i="125" s="1"/>
  <c r="U10" i="125" s="1"/>
  <c r="U11" i="125" s="1"/>
  <c r="U12" i="125" s="1"/>
  <c r="U13" i="125" s="1"/>
  <c r="S4" i="125"/>
  <c r="S5" i="125" s="1"/>
  <c r="S6" i="125" s="1"/>
  <c r="S7" i="125" s="1"/>
  <c r="S8" i="125" s="1"/>
  <c r="S9" i="125" s="1"/>
  <c r="S10" i="125" s="1"/>
  <c r="S11" i="125" s="1"/>
  <c r="S12" i="125" s="1"/>
  <c r="S13" i="125" s="1"/>
  <c r="S14" i="125" s="1"/>
  <c r="S15" i="125" s="1"/>
  <c r="S16" i="125" s="1"/>
  <c r="S17" i="125" s="1"/>
  <c r="S18" i="125" s="1"/>
  <c r="S19" i="125" s="1"/>
  <c r="S20" i="125" s="1"/>
  <c r="S21" i="125" s="1"/>
  <c r="S22" i="125" s="1"/>
  <c r="S23" i="125" s="1"/>
  <c r="S24" i="125" s="1"/>
  <c r="S25" i="125" s="1"/>
  <c r="S26" i="125" s="1"/>
  <c r="S27" i="125" s="1"/>
  <c r="S28" i="125" s="1"/>
  <c r="S29" i="125" s="1"/>
  <c r="S30" i="125" s="1"/>
  <c r="S31" i="125" s="1"/>
  <c r="S32" i="125" s="1"/>
  <c r="S33" i="125" s="1"/>
  <c r="H4" i="26" l="1"/>
  <c r="E9" i="125" l="1"/>
  <c r="H4" i="253"/>
  <c r="C4" i="253"/>
  <c r="F3" i="253"/>
  <c r="H4" i="252"/>
  <c r="C4" i="252"/>
  <c r="F3" i="252"/>
  <c r="H4" i="251"/>
  <c r="C4" i="251"/>
  <c r="F3" i="251"/>
  <c r="H4" i="250"/>
  <c r="C4" i="250"/>
  <c r="F3" i="250"/>
  <c r="H4" i="249"/>
  <c r="C4" i="249"/>
  <c r="F3" i="249"/>
  <c r="H4" i="248"/>
  <c r="C4" i="248"/>
  <c r="F3" i="248"/>
  <c r="H4" i="247"/>
  <c r="C4" i="247"/>
  <c r="F3" i="247"/>
  <c r="H4" i="246"/>
  <c r="C4" i="246"/>
  <c r="F3" i="246"/>
  <c r="H4" i="245"/>
  <c r="C4" i="245"/>
  <c r="F3" i="245"/>
  <c r="H4" i="244"/>
  <c r="C4" i="244"/>
  <c r="F3" i="244"/>
  <c r="H4" i="243"/>
  <c r="C4" i="243"/>
  <c r="F3" i="243"/>
  <c r="H4" i="242"/>
  <c r="C4" i="242"/>
  <c r="F3" i="242"/>
  <c r="H4" i="241"/>
  <c r="C4" i="241"/>
  <c r="F3" i="241"/>
  <c r="H4" i="240"/>
  <c r="C4" i="240"/>
  <c r="F3" i="240"/>
  <c r="H4" i="218"/>
  <c r="C4" i="218"/>
  <c r="F3" i="218"/>
  <c r="H4" i="217"/>
  <c r="C4" i="217"/>
  <c r="F3" i="217"/>
  <c r="H4" i="216"/>
  <c r="C4" i="216"/>
  <c r="F3" i="216"/>
  <c r="H4" i="215"/>
  <c r="C4" i="215"/>
  <c r="F3" i="215"/>
  <c r="H4" i="214"/>
  <c r="C4" i="214"/>
  <c r="F3" i="214"/>
  <c r="H4" i="213"/>
  <c r="C4" i="213"/>
  <c r="F3" i="213"/>
  <c r="H4" i="212"/>
  <c r="C4" i="212"/>
  <c r="F3" i="212"/>
  <c r="H4" i="232"/>
  <c r="C4" i="232"/>
  <c r="F3" i="232"/>
  <c r="H4" i="231"/>
  <c r="C4" i="231"/>
  <c r="F3" i="231"/>
  <c r="H4" i="230"/>
  <c r="C4" i="230"/>
  <c r="F3" i="230"/>
  <c r="H4" i="229"/>
  <c r="C4" i="229"/>
  <c r="F3" i="229"/>
  <c r="H4" i="228"/>
  <c r="C4" i="228"/>
  <c r="F3" i="228"/>
  <c r="H4" i="227"/>
  <c r="C4" i="227"/>
  <c r="F3" i="227"/>
  <c r="H4" i="226"/>
  <c r="C4" i="226"/>
  <c r="F3" i="226"/>
  <c r="H4" i="225"/>
  <c r="C4" i="225"/>
  <c r="F3" i="225"/>
  <c r="H4" i="224"/>
  <c r="C4" i="224"/>
  <c r="F3" i="224"/>
  <c r="H4" i="223"/>
  <c r="C4" i="223"/>
  <c r="F3" i="223"/>
  <c r="H4" i="222"/>
  <c r="C4" i="222"/>
  <c r="F3" i="222"/>
  <c r="H4" i="221"/>
  <c r="C4" i="221"/>
  <c r="F3" i="221"/>
  <c r="H4" i="220"/>
  <c r="C4" i="220"/>
  <c r="F3" i="220"/>
  <c r="H4" i="219"/>
  <c r="C4" i="219"/>
  <c r="F3" i="219"/>
  <c r="H4" i="211"/>
  <c r="C4" i="211"/>
  <c r="F3" i="211"/>
  <c r="H4" i="210"/>
  <c r="C4" i="210"/>
  <c r="F3" i="210"/>
  <c r="H4" i="209"/>
  <c r="C4" i="209"/>
  <c r="F3" i="209"/>
  <c r="H4" i="208"/>
  <c r="C4" i="208"/>
  <c r="F3" i="208"/>
  <c r="H4" i="207"/>
  <c r="C4" i="207"/>
  <c r="F3" i="207"/>
  <c r="H4" i="206"/>
  <c r="C4" i="206"/>
  <c r="F3" i="206"/>
  <c r="H4" i="205"/>
  <c r="C4" i="205"/>
  <c r="F3" i="205"/>
  <c r="H4" i="202"/>
  <c r="C4" i="202"/>
  <c r="F3" i="202"/>
  <c r="H4" i="201"/>
  <c r="C4" i="201"/>
  <c r="F3" i="201"/>
  <c r="H4" i="200"/>
  <c r="C4" i="200"/>
  <c r="F3" i="200"/>
  <c r="H4" i="199"/>
  <c r="C4" i="199"/>
  <c r="F3" i="199"/>
  <c r="H4" i="198"/>
  <c r="C4" i="198"/>
  <c r="F3" i="198"/>
  <c r="H4" i="197"/>
  <c r="C4" i="197"/>
  <c r="F3" i="197"/>
  <c r="H4" i="196"/>
  <c r="C4" i="196"/>
  <c r="F3" i="196"/>
  <c r="H4" i="204"/>
  <c r="C4" i="204"/>
  <c r="F3" i="204"/>
  <c r="H4" i="195"/>
  <c r="C4" i="195"/>
  <c r="F3" i="195"/>
  <c r="H4" i="194"/>
  <c r="C4" i="194"/>
  <c r="F3" i="194"/>
  <c r="H4" i="193"/>
  <c r="C4" i="193"/>
  <c r="F3" i="193"/>
  <c r="H4" i="192"/>
  <c r="C4" i="192"/>
  <c r="F3" i="192"/>
  <c r="H4" i="191"/>
  <c r="C4" i="191"/>
  <c r="F3" i="191"/>
  <c r="H4" i="190"/>
  <c r="C4" i="190"/>
  <c r="F3" i="190"/>
  <c r="H4" i="182"/>
  <c r="C4" i="182"/>
  <c r="F3" i="182"/>
  <c r="H4" i="181"/>
  <c r="C4" i="181"/>
  <c r="F3" i="181"/>
  <c r="H4" i="180"/>
  <c r="C4" i="180"/>
  <c r="F3" i="180"/>
  <c r="H4" i="179"/>
  <c r="C4" i="179"/>
  <c r="F3" i="179"/>
  <c r="H4" i="178"/>
  <c r="C4" i="178"/>
  <c r="F3" i="178"/>
  <c r="H4" i="177"/>
  <c r="C4" i="177"/>
  <c r="F3" i="177"/>
  <c r="H4" i="176"/>
  <c r="C4" i="176"/>
  <c r="F3" i="176"/>
  <c r="H4" i="189"/>
  <c r="C4" i="189"/>
  <c r="F3" i="189"/>
  <c r="H4" i="188"/>
  <c r="C4" i="188"/>
  <c r="F3" i="188"/>
  <c r="H4" i="187"/>
  <c r="C4" i="187"/>
  <c r="F3" i="187"/>
  <c r="H4" i="186"/>
  <c r="C4" i="186"/>
  <c r="F3" i="186"/>
  <c r="H4" i="185"/>
  <c r="C4" i="185"/>
  <c r="F3" i="185"/>
  <c r="H4" i="184"/>
  <c r="C4" i="184"/>
  <c r="F3" i="184"/>
  <c r="H4" i="183"/>
  <c r="C4" i="183"/>
  <c r="F3" i="183"/>
  <c r="H4" i="175"/>
  <c r="C4" i="175"/>
  <c r="F3" i="175"/>
  <c r="H4" i="174"/>
  <c r="C4" i="174"/>
  <c r="F3" i="174"/>
  <c r="H4" i="173"/>
  <c r="C4" i="173"/>
  <c r="F3" i="173"/>
  <c r="H4" i="172"/>
  <c r="C4" i="172"/>
  <c r="F3" i="172"/>
  <c r="H4" i="171"/>
  <c r="C4" i="171"/>
  <c r="F3" i="171"/>
  <c r="H4" i="170"/>
  <c r="C4" i="170"/>
  <c r="F3" i="170"/>
  <c r="B11" i="253"/>
  <c r="H8" i="252"/>
  <c r="G8" i="251"/>
  <c r="F8" i="250"/>
  <c r="E8" i="249"/>
  <c r="D8" i="248"/>
  <c r="C8" i="247"/>
  <c r="B11" i="246"/>
  <c r="H8" i="245"/>
  <c r="G8" i="244"/>
  <c r="F8" i="243"/>
  <c r="E8" i="242"/>
  <c r="D8" i="241"/>
  <c r="C8" i="240"/>
  <c r="B11" i="218"/>
  <c r="H8" i="217"/>
  <c r="G8" i="216"/>
  <c r="F8" i="215"/>
  <c r="E8" i="214"/>
  <c r="D8" i="213"/>
  <c r="C8" i="212"/>
  <c r="B11" i="232"/>
  <c r="H8" i="231"/>
  <c r="G8" i="230"/>
  <c r="F8" i="229"/>
  <c r="E8" i="228"/>
  <c r="D8" i="227"/>
  <c r="C8" i="226"/>
  <c r="B11" i="225"/>
  <c r="H8" i="224"/>
  <c r="G8" i="223"/>
  <c r="F8" i="222"/>
  <c r="F9" i="222"/>
  <c r="E8" i="221"/>
  <c r="D8" i="220"/>
  <c r="C8" i="219"/>
  <c r="B11" i="211"/>
  <c r="H8" i="210"/>
  <c r="G8" i="209"/>
  <c r="F8" i="208"/>
  <c r="E8" i="207"/>
  <c r="D8" i="206"/>
  <c r="C8" i="205"/>
  <c r="B11" i="202"/>
  <c r="H8" i="201"/>
  <c r="G8" i="200"/>
  <c r="F8" i="199"/>
  <c r="E8" i="198"/>
  <c r="D8" i="197"/>
  <c r="C8" i="196"/>
  <c r="B11" i="204"/>
  <c r="H8" i="195"/>
  <c r="G8" i="194"/>
  <c r="F8" i="193"/>
  <c r="E8" i="192"/>
  <c r="D8" i="191"/>
  <c r="C8" i="190"/>
  <c r="B11" i="182"/>
  <c r="H8" i="181"/>
  <c r="G8" i="180"/>
  <c r="F8" i="179"/>
  <c r="E8" i="178"/>
  <c r="D8" i="177"/>
  <c r="C8" i="176"/>
  <c r="B11" i="189"/>
  <c r="H8" i="188"/>
  <c r="G8" i="187"/>
  <c r="F8" i="186"/>
  <c r="E8" i="185"/>
  <c r="D8" i="184"/>
  <c r="C8" i="183"/>
  <c r="B11" i="175"/>
  <c r="H8" i="174"/>
  <c r="G8" i="173"/>
  <c r="F8" i="172"/>
  <c r="E8" i="171"/>
  <c r="D8" i="170"/>
  <c r="C8" i="169"/>
  <c r="B11" i="141"/>
  <c r="C8" i="59"/>
  <c r="H8" i="147"/>
  <c r="G8" i="146"/>
  <c r="F8" i="145"/>
  <c r="E8" i="144"/>
  <c r="C8" i="143"/>
  <c r="D8" i="143" s="1"/>
  <c r="C8" i="142"/>
  <c r="B11" i="134"/>
  <c r="H8" i="140"/>
  <c r="G8" i="139"/>
  <c r="F8" i="138"/>
  <c r="E8" i="137"/>
  <c r="D8" i="136"/>
  <c r="C8" i="136" s="1"/>
  <c r="C8" i="135"/>
  <c r="B11" i="126"/>
  <c r="H8" i="133"/>
  <c r="G8" i="133" s="1"/>
  <c r="G8" i="132"/>
  <c r="F8" i="132" s="1"/>
  <c r="F8" i="131"/>
  <c r="D8" i="130"/>
  <c r="D8" i="128"/>
  <c r="C8" i="127"/>
  <c r="C4" i="127"/>
  <c r="H4" i="169"/>
  <c r="C4" i="169"/>
  <c r="F3" i="169"/>
  <c r="C4" i="43"/>
  <c r="F3" i="43"/>
  <c r="H4" i="43"/>
  <c r="E45" i="125" l="1"/>
  <c r="B12" i="175" l="1"/>
  <c r="H9" i="252" l="1"/>
  <c r="B12" i="252" s="1"/>
  <c r="C12" i="252" s="1"/>
  <c r="D12" i="252" s="1"/>
  <c r="E12" i="252" s="1"/>
  <c r="F12" i="252" s="1"/>
  <c r="G12" i="252" s="1"/>
  <c r="H12" i="252" s="1"/>
  <c r="B15" i="252" s="1"/>
  <c r="C15" i="252" s="1"/>
  <c r="D15" i="252" s="1"/>
  <c r="E15" i="252" s="1"/>
  <c r="F15" i="252" s="1"/>
  <c r="G15" i="252" s="1"/>
  <c r="H15" i="252" s="1"/>
  <c r="B18" i="252" s="1"/>
  <c r="C18" i="252" s="1"/>
  <c r="D18" i="252" s="1"/>
  <c r="E18" i="252" s="1"/>
  <c r="F18" i="252" s="1"/>
  <c r="G18" i="252" s="1"/>
  <c r="H18" i="252" s="1"/>
  <c r="B21" i="252" s="1"/>
  <c r="C21" i="252" s="1"/>
  <c r="D21" i="252" s="1"/>
  <c r="E21" i="252" s="1"/>
  <c r="F21" i="252" s="1"/>
  <c r="G21" i="252" s="1"/>
  <c r="H21" i="252" s="1"/>
  <c r="G9" i="251"/>
  <c r="H9" i="251" s="1"/>
  <c r="B12" i="251" s="1"/>
  <c r="C12" i="251" s="1"/>
  <c r="D12" i="251" s="1"/>
  <c r="E12" i="251" s="1"/>
  <c r="F12" i="251" s="1"/>
  <c r="G12" i="251" s="1"/>
  <c r="H12" i="251" s="1"/>
  <c r="B15" i="251" s="1"/>
  <c r="C15" i="251" s="1"/>
  <c r="D15" i="251" s="1"/>
  <c r="E15" i="251" s="1"/>
  <c r="F15" i="251" s="1"/>
  <c r="G15" i="251" s="1"/>
  <c r="H15" i="251" s="1"/>
  <c r="B18" i="251" s="1"/>
  <c r="C18" i="251" s="1"/>
  <c r="D18" i="251" s="1"/>
  <c r="E18" i="251" s="1"/>
  <c r="F18" i="251" s="1"/>
  <c r="G18" i="251" s="1"/>
  <c r="H18" i="251" s="1"/>
  <c r="B21" i="251" s="1"/>
  <c r="C21" i="251" s="1"/>
  <c r="D21" i="251" s="1"/>
  <c r="E21" i="251" s="1"/>
  <c r="F21" i="251" s="1"/>
  <c r="G21" i="251" s="1"/>
  <c r="H21" i="251" s="1"/>
  <c r="F9" i="250"/>
  <c r="G9" i="250" s="1"/>
  <c r="H9" i="250" s="1"/>
  <c r="B12" i="250" s="1"/>
  <c r="C12" i="250" s="1"/>
  <c r="D12" i="250" s="1"/>
  <c r="E12" i="250" s="1"/>
  <c r="F12" i="250" s="1"/>
  <c r="G12" i="250" s="1"/>
  <c r="H12" i="250" s="1"/>
  <c r="B15" i="250" s="1"/>
  <c r="C15" i="250" s="1"/>
  <c r="D15" i="250" s="1"/>
  <c r="E15" i="250" s="1"/>
  <c r="F15" i="250" s="1"/>
  <c r="G15" i="250" s="1"/>
  <c r="H15" i="250" s="1"/>
  <c r="B18" i="250" s="1"/>
  <c r="C18" i="250" s="1"/>
  <c r="D18" i="250" s="1"/>
  <c r="E18" i="250" s="1"/>
  <c r="F18" i="250" s="1"/>
  <c r="G18" i="250" s="1"/>
  <c r="H18" i="250" s="1"/>
  <c r="B21" i="250" s="1"/>
  <c r="C21" i="250" s="1"/>
  <c r="D21" i="250" s="1"/>
  <c r="E21" i="250" s="1"/>
  <c r="F21" i="250" s="1"/>
  <c r="G21" i="250" s="1"/>
  <c r="H21" i="250" s="1"/>
  <c r="E9" i="249"/>
  <c r="F9" i="249" s="1"/>
  <c r="G9" i="249" s="1"/>
  <c r="H9" i="249" s="1"/>
  <c r="B12" i="249" s="1"/>
  <c r="C12" i="249" s="1"/>
  <c r="D12" i="249" s="1"/>
  <c r="E12" i="249" s="1"/>
  <c r="F12" i="249" s="1"/>
  <c r="G12" i="249" s="1"/>
  <c r="H12" i="249" s="1"/>
  <c r="B15" i="249" s="1"/>
  <c r="C15" i="249" s="1"/>
  <c r="D15" i="249" s="1"/>
  <c r="E15" i="249" s="1"/>
  <c r="F15" i="249" s="1"/>
  <c r="G15" i="249" s="1"/>
  <c r="H15" i="249" s="1"/>
  <c r="B18" i="249" s="1"/>
  <c r="C18" i="249" s="1"/>
  <c r="D18" i="249" s="1"/>
  <c r="E18" i="249" s="1"/>
  <c r="F18" i="249" s="1"/>
  <c r="G18" i="249" s="1"/>
  <c r="H18" i="249" s="1"/>
  <c r="B21" i="249" s="1"/>
  <c r="C21" i="249" s="1"/>
  <c r="D21" i="249" s="1"/>
  <c r="E21" i="249" s="1"/>
  <c r="F21" i="249" s="1"/>
  <c r="G21" i="249" s="1"/>
  <c r="H21" i="249" s="1"/>
  <c r="D9" i="248"/>
  <c r="E9" i="248" s="1"/>
  <c r="F9" i="248" s="1"/>
  <c r="G9" i="248" s="1"/>
  <c r="H9" i="248" s="1"/>
  <c r="B12" i="248" s="1"/>
  <c r="C12" i="248" s="1"/>
  <c r="D12" i="248" s="1"/>
  <c r="E12" i="248" s="1"/>
  <c r="F12" i="248" s="1"/>
  <c r="G12" i="248" s="1"/>
  <c r="H12" i="248" s="1"/>
  <c r="B15" i="248" s="1"/>
  <c r="C15" i="248" s="1"/>
  <c r="D15" i="248" s="1"/>
  <c r="E15" i="248" s="1"/>
  <c r="F15" i="248" s="1"/>
  <c r="G15" i="248" s="1"/>
  <c r="H15" i="248" s="1"/>
  <c r="B18" i="248" s="1"/>
  <c r="C18" i="248" s="1"/>
  <c r="D18" i="248" s="1"/>
  <c r="E18" i="248" s="1"/>
  <c r="F18" i="248" s="1"/>
  <c r="G18" i="248" s="1"/>
  <c r="H18" i="248" s="1"/>
  <c r="B21" i="248" s="1"/>
  <c r="C21" i="248" s="1"/>
  <c r="D21" i="248" s="1"/>
  <c r="E21" i="248" s="1"/>
  <c r="F21" i="248" s="1"/>
  <c r="G21" i="248" s="1"/>
  <c r="H21" i="248" s="1"/>
  <c r="C9" i="247"/>
  <c r="D9" i="247" s="1"/>
  <c r="E9" i="247" s="1"/>
  <c r="F9" i="247" s="1"/>
  <c r="G9" i="247" s="1"/>
  <c r="H9" i="247" s="1"/>
  <c r="B12" i="247" s="1"/>
  <c r="C12" i="247" s="1"/>
  <c r="D12" i="247" s="1"/>
  <c r="E12" i="247" s="1"/>
  <c r="F12" i="247" s="1"/>
  <c r="G12" i="247" s="1"/>
  <c r="H12" i="247" s="1"/>
  <c r="B15" i="247" s="1"/>
  <c r="C15" i="247" s="1"/>
  <c r="D15" i="247" s="1"/>
  <c r="E15" i="247" s="1"/>
  <c r="F15" i="247" s="1"/>
  <c r="G15" i="247" s="1"/>
  <c r="H15" i="247" s="1"/>
  <c r="B18" i="247" s="1"/>
  <c r="C18" i="247" s="1"/>
  <c r="D18" i="247" s="1"/>
  <c r="E18" i="247" s="1"/>
  <c r="F18" i="247" s="1"/>
  <c r="G18" i="247" s="1"/>
  <c r="H18" i="247" s="1"/>
  <c r="B21" i="247" s="1"/>
  <c r="C21" i="247" s="1"/>
  <c r="D21" i="247" s="1"/>
  <c r="E21" i="247" s="1"/>
  <c r="F21" i="247" s="1"/>
  <c r="G21" i="247" s="1"/>
  <c r="H21" i="247" s="1"/>
  <c r="B12" i="246"/>
  <c r="C12" i="246" s="1"/>
  <c r="D12" i="246" s="1"/>
  <c r="E12" i="246" s="1"/>
  <c r="F12" i="246" s="1"/>
  <c r="G12" i="246" s="1"/>
  <c r="H12" i="246" s="1"/>
  <c r="B15" i="246" s="1"/>
  <c r="C15" i="246" s="1"/>
  <c r="D15" i="246" s="1"/>
  <c r="E15" i="246" s="1"/>
  <c r="F15" i="246" s="1"/>
  <c r="G15" i="246" s="1"/>
  <c r="H15" i="246" s="1"/>
  <c r="B18" i="246" s="1"/>
  <c r="C18" i="246" s="1"/>
  <c r="D18" i="246" s="1"/>
  <c r="E18" i="246" s="1"/>
  <c r="F18" i="246" s="1"/>
  <c r="G18" i="246" s="1"/>
  <c r="H18" i="246" s="1"/>
  <c r="H9" i="245"/>
  <c r="B12" i="245" s="1"/>
  <c r="C12" i="245" s="1"/>
  <c r="D12" i="245" s="1"/>
  <c r="E12" i="245" s="1"/>
  <c r="F12" i="245" s="1"/>
  <c r="G12" i="245" s="1"/>
  <c r="H12" i="245" s="1"/>
  <c r="B15" i="245" s="1"/>
  <c r="C15" i="245" s="1"/>
  <c r="D15" i="245" s="1"/>
  <c r="E15" i="245" s="1"/>
  <c r="F15" i="245" s="1"/>
  <c r="G15" i="245" s="1"/>
  <c r="H15" i="245" s="1"/>
  <c r="B18" i="245" s="1"/>
  <c r="C18" i="245" s="1"/>
  <c r="D18" i="245" s="1"/>
  <c r="E18" i="245" s="1"/>
  <c r="F18" i="245" s="1"/>
  <c r="G18" i="245" s="1"/>
  <c r="H18" i="245" s="1"/>
  <c r="G9" i="244"/>
  <c r="H9" i="244" s="1"/>
  <c r="B12" i="244" s="1"/>
  <c r="C12" i="244" s="1"/>
  <c r="D12" i="244" s="1"/>
  <c r="E12" i="244" s="1"/>
  <c r="F12" i="244" s="1"/>
  <c r="G12" i="244" s="1"/>
  <c r="H12" i="244" s="1"/>
  <c r="B15" i="244" s="1"/>
  <c r="C15" i="244" s="1"/>
  <c r="D15" i="244" s="1"/>
  <c r="E15" i="244" s="1"/>
  <c r="F15" i="244" s="1"/>
  <c r="G15" i="244" s="1"/>
  <c r="H15" i="244" s="1"/>
  <c r="B18" i="244" s="1"/>
  <c r="C18" i="244" s="1"/>
  <c r="D18" i="244" s="1"/>
  <c r="E18" i="244" s="1"/>
  <c r="F18" i="244" s="1"/>
  <c r="G18" i="244" s="1"/>
  <c r="H18" i="244" s="1"/>
  <c r="F9" i="243"/>
  <c r="G9" i="243" s="1"/>
  <c r="H9" i="243" s="1"/>
  <c r="B12" i="243" s="1"/>
  <c r="C12" i="243" s="1"/>
  <c r="D12" i="243" s="1"/>
  <c r="E12" i="243" s="1"/>
  <c r="F12" i="243" s="1"/>
  <c r="G12" i="243" s="1"/>
  <c r="H12" i="243" s="1"/>
  <c r="B15" i="243" s="1"/>
  <c r="C15" i="243" s="1"/>
  <c r="D15" i="243" s="1"/>
  <c r="E15" i="243" s="1"/>
  <c r="F15" i="243" s="1"/>
  <c r="G15" i="243" s="1"/>
  <c r="H15" i="243" s="1"/>
  <c r="B18" i="243" s="1"/>
  <c r="C18" i="243" s="1"/>
  <c r="D18" i="243" s="1"/>
  <c r="E18" i="243" s="1"/>
  <c r="F18" i="243" s="1"/>
  <c r="G18" i="243" s="1"/>
  <c r="H18" i="243" s="1"/>
  <c r="E9" i="242"/>
  <c r="F9" i="242" s="1"/>
  <c r="G9" i="242" s="1"/>
  <c r="H9" i="242" s="1"/>
  <c r="B12" i="242" s="1"/>
  <c r="C12" i="242" s="1"/>
  <c r="D12" i="242" s="1"/>
  <c r="E12" i="242" s="1"/>
  <c r="F12" i="242" s="1"/>
  <c r="G12" i="242" s="1"/>
  <c r="H12" i="242" s="1"/>
  <c r="B15" i="242" s="1"/>
  <c r="C15" i="242" s="1"/>
  <c r="D15" i="242" s="1"/>
  <c r="E15" i="242" s="1"/>
  <c r="F15" i="242" s="1"/>
  <c r="G15" i="242" s="1"/>
  <c r="H15" i="242" s="1"/>
  <c r="B18" i="242" s="1"/>
  <c r="C18" i="242" s="1"/>
  <c r="D18" i="242" s="1"/>
  <c r="E18" i="242" s="1"/>
  <c r="F18" i="242" s="1"/>
  <c r="G18" i="242" s="1"/>
  <c r="H18" i="242" s="1"/>
  <c r="D9" i="241"/>
  <c r="E9" i="241" s="1"/>
  <c r="F9" i="241" s="1"/>
  <c r="G9" i="241" s="1"/>
  <c r="H9" i="241" s="1"/>
  <c r="B12" i="241" s="1"/>
  <c r="C12" i="241" s="1"/>
  <c r="D12" i="241" s="1"/>
  <c r="E12" i="241" s="1"/>
  <c r="F12" i="241" s="1"/>
  <c r="G12" i="241" s="1"/>
  <c r="H12" i="241" s="1"/>
  <c r="B15" i="241" s="1"/>
  <c r="C15" i="241" s="1"/>
  <c r="D15" i="241" s="1"/>
  <c r="E15" i="241" s="1"/>
  <c r="F15" i="241" s="1"/>
  <c r="G15" i="241" s="1"/>
  <c r="H15" i="241" s="1"/>
  <c r="B18" i="241" s="1"/>
  <c r="C18" i="241" s="1"/>
  <c r="D18" i="241" s="1"/>
  <c r="E18" i="241" s="1"/>
  <c r="F18" i="241" s="1"/>
  <c r="G18" i="241" s="1"/>
  <c r="H18" i="241" s="1"/>
  <c r="C9" i="240"/>
  <c r="D9" i="240" s="1"/>
  <c r="E9" i="240" s="1"/>
  <c r="F9" i="240" s="1"/>
  <c r="G9" i="240" s="1"/>
  <c r="H9" i="240" s="1"/>
  <c r="B12" i="240" s="1"/>
  <c r="C12" i="240" s="1"/>
  <c r="D12" i="240" s="1"/>
  <c r="E12" i="240" s="1"/>
  <c r="F12" i="240" s="1"/>
  <c r="G12" i="240" s="1"/>
  <c r="H12" i="240" s="1"/>
  <c r="B15" i="240" s="1"/>
  <c r="C15" i="240" s="1"/>
  <c r="D15" i="240" s="1"/>
  <c r="E15" i="240" s="1"/>
  <c r="F15" i="240" s="1"/>
  <c r="G15" i="240" s="1"/>
  <c r="H15" i="240" s="1"/>
  <c r="B18" i="240" s="1"/>
  <c r="B12" i="232"/>
  <c r="C12" i="232" s="1"/>
  <c r="D12" i="232" s="1"/>
  <c r="E12" i="232" s="1"/>
  <c r="F12" i="232" s="1"/>
  <c r="G12" i="232" s="1"/>
  <c r="H12" i="232" s="1"/>
  <c r="B15" i="232" s="1"/>
  <c r="C15" i="232" s="1"/>
  <c r="D15" i="232" s="1"/>
  <c r="E15" i="232" s="1"/>
  <c r="F15" i="232" s="1"/>
  <c r="G15" i="232" s="1"/>
  <c r="H15" i="232" s="1"/>
  <c r="B18" i="232" s="1"/>
  <c r="C18" i="232" s="1"/>
  <c r="D18" i="232" s="1"/>
  <c r="E18" i="232" s="1"/>
  <c r="F18" i="232" s="1"/>
  <c r="G18" i="232" s="1"/>
  <c r="H18" i="232" s="1"/>
  <c r="B21" i="232" s="1"/>
  <c r="C21" i="232" s="1"/>
  <c r="D21" i="232" s="1"/>
  <c r="E21" i="232" s="1"/>
  <c r="F21" i="232" s="1"/>
  <c r="G21" i="232" s="1"/>
  <c r="H21" i="232" s="1"/>
  <c r="H9" i="231"/>
  <c r="G9" i="230"/>
  <c r="H9" i="230" s="1"/>
  <c r="B12" i="230" s="1"/>
  <c r="C12" i="230" s="1"/>
  <c r="D12" i="230" s="1"/>
  <c r="E12" i="230" s="1"/>
  <c r="F12" i="230" s="1"/>
  <c r="G12" i="230" s="1"/>
  <c r="H12" i="230" s="1"/>
  <c r="B15" i="230" s="1"/>
  <c r="C15" i="230" s="1"/>
  <c r="D15" i="230" s="1"/>
  <c r="E15" i="230" s="1"/>
  <c r="F15" i="230" s="1"/>
  <c r="G15" i="230" s="1"/>
  <c r="H15" i="230" s="1"/>
  <c r="B18" i="230" s="1"/>
  <c r="C18" i="230" s="1"/>
  <c r="D18" i="230" s="1"/>
  <c r="E18" i="230" s="1"/>
  <c r="F18" i="230" s="1"/>
  <c r="G18" i="230" s="1"/>
  <c r="H18" i="230" s="1"/>
  <c r="B21" i="230" s="1"/>
  <c r="C21" i="230" s="1"/>
  <c r="D21" i="230" s="1"/>
  <c r="E21" i="230" s="1"/>
  <c r="F21" i="230" s="1"/>
  <c r="G21" i="230" s="1"/>
  <c r="H21" i="230" s="1"/>
  <c r="F9" i="229"/>
  <c r="G9" i="229" s="1"/>
  <c r="H9" i="229" s="1"/>
  <c r="B12" i="229" s="1"/>
  <c r="C12" i="229" s="1"/>
  <c r="D12" i="229" s="1"/>
  <c r="E12" i="229" s="1"/>
  <c r="F12" i="229" s="1"/>
  <c r="G12" i="229" s="1"/>
  <c r="H12" i="229" s="1"/>
  <c r="B15" i="229" s="1"/>
  <c r="C15" i="229" s="1"/>
  <c r="D15" i="229" s="1"/>
  <c r="E15" i="229" s="1"/>
  <c r="F15" i="229" s="1"/>
  <c r="G15" i="229" s="1"/>
  <c r="H15" i="229" s="1"/>
  <c r="B18" i="229" s="1"/>
  <c r="C18" i="229" s="1"/>
  <c r="D18" i="229" s="1"/>
  <c r="E18" i="229" s="1"/>
  <c r="F18" i="229" s="1"/>
  <c r="G18" i="229" s="1"/>
  <c r="H18" i="229" s="1"/>
  <c r="B21" i="229" s="1"/>
  <c r="C21" i="229" s="1"/>
  <c r="D21" i="229" s="1"/>
  <c r="E21" i="229" s="1"/>
  <c r="F21" i="229" s="1"/>
  <c r="G21" i="229" s="1"/>
  <c r="H21" i="229" s="1"/>
  <c r="E9" i="228"/>
  <c r="F9" i="228" s="1"/>
  <c r="G9" i="228" s="1"/>
  <c r="H9" i="228" s="1"/>
  <c r="B12" i="228" s="1"/>
  <c r="C12" i="228" s="1"/>
  <c r="D12" i="228" s="1"/>
  <c r="E12" i="228" s="1"/>
  <c r="F12" i="228" s="1"/>
  <c r="G12" i="228" s="1"/>
  <c r="H12" i="228" s="1"/>
  <c r="B15" i="228" s="1"/>
  <c r="C15" i="228" s="1"/>
  <c r="D15" i="228" s="1"/>
  <c r="E15" i="228" s="1"/>
  <c r="F15" i="228" s="1"/>
  <c r="G15" i="228" s="1"/>
  <c r="H15" i="228" s="1"/>
  <c r="B18" i="228" s="1"/>
  <c r="C18" i="228" s="1"/>
  <c r="D18" i="228" s="1"/>
  <c r="E18" i="228" s="1"/>
  <c r="F18" i="228" s="1"/>
  <c r="G18" i="228" s="1"/>
  <c r="H18" i="228" s="1"/>
  <c r="B21" i="228" s="1"/>
  <c r="C21" i="228" s="1"/>
  <c r="D21" i="228" s="1"/>
  <c r="E21" i="228" s="1"/>
  <c r="F21" i="228" s="1"/>
  <c r="G21" i="228" s="1"/>
  <c r="H21" i="228" s="1"/>
  <c r="D9" i="227"/>
  <c r="E9" i="227" s="1"/>
  <c r="F9" i="227" s="1"/>
  <c r="G9" i="227" s="1"/>
  <c r="H9" i="227" s="1"/>
  <c r="B12" i="227" s="1"/>
  <c r="C12" i="227" s="1"/>
  <c r="D12" i="227" s="1"/>
  <c r="E12" i="227" s="1"/>
  <c r="F12" i="227" s="1"/>
  <c r="G12" i="227" s="1"/>
  <c r="H12" i="227" s="1"/>
  <c r="B15" i="227" s="1"/>
  <c r="C15" i="227" s="1"/>
  <c r="D15" i="227" s="1"/>
  <c r="E15" i="227" s="1"/>
  <c r="F15" i="227" s="1"/>
  <c r="G15" i="227" s="1"/>
  <c r="H15" i="227" s="1"/>
  <c r="B18" i="227" s="1"/>
  <c r="C18" i="227" s="1"/>
  <c r="D18" i="227" s="1"/>
  <c r="E18" i="227" s="1"/>
  <c r="F18" i="227" s="1"/>
  <c r="G18" i="227" s="1"/>
  <c r="H18" i="227" s="1"/>
  <c r="B21" i="227" s="1"/>
  <c r="C21" i="227" s="1"/>
  <c r="D21" i="227" s="1"/>
  <c r="E21" i="227" s="1"/>
  <c r="F21" i="227" s="1"/>
  <c r="G21" i="227" s="1"/>
  <c r="H21" i="227" s="1"/>
  <c r="C9" i="226"/>
  <c r="D9" i="226" s="1"/>
  <c r="E9" i="226" s="1"/>
  <c r="F9" i="226" s="1"/>
  <c r="G9" i="226" s="1"/>
  <c r="H9" i="226" s="1"/>
  <c r="B12" i="226" s="1"/>
  <c r="C12" i="226" s="1"/>
  <c r="D12" i="226" s="1"/>
  <c r="E12" i="226" s="1"/>
  <c r="F12" i="226" s="1"/>
  <c r="G12" i="226" s="1"/>
  <c r="H12" i="226" s="1"/>
  <c r="B15" i="226" s="1"/>
  <c r="C15" i="226" s="1"/>
  <c r="D15" i="226" s="1"/>
  <c r="E15" i="226" s="1"/>
  <c r="F15" i="226" s="1"/>
  <c r="G15" i="226" s="1"/>
  <c r="H15" i="226" s="1"/>
  <c r="B18" i="226" s="1"/>
  <c r="C18" i="226" s="1"/>
  <c r="D18" i="226" s="1"/>
  <c r="E18" i="226" s="1"/>
  <c r="F18" i="226" s="1"/>
  <c r="G18" i="226" s="1"/>
  <c r="H18" i="226" s="1"/>
  <c r="B21" i="226" s="1"/>
  <c r="C21" i="226" s="1"/>
  <c r="D21" i="226" s="1"/>
  <c r="E21" i="226" s="1"/>
  <c r="F21" i="226" s="1"/>
  <c r="G21" i="226" s="1"/>
  <c r="H21" i="226" s="1"/>
  <c r="B12" i="225"/>
  <c r="C12" i="225" s="1"/>
  <c r="D12" i="225" s="1"/>
  <c r="E12" i="225" s="1"/>
  <c r="F12" i="225" s="1"/>
  <c r="G12" i="225" s="1"/>
  <c r="H12" i="225" s="1"/>
  <c r="B15" i="225" s="1"/>
  <c r="C15" i="225" s="1"/>
  <c r="D15" i="225" s="1"/>
  <c r="E15" i="225" s="1"/>
  <c r="F15" i="225" s="1"/>
  <c r="G15" i="225" s="1"/>
  <c r="H15" i="225" s="1"/>
  <c r="B18" i="225" s="1"/>
  <c r="C18" i="225" s="1"/>
  <c r="D18" i="225" s="1"/>
  <c r="E18" i="225" s="1"/>
  <c r="F18" i="225" s="1"/>
  <c r="G18" i="225" s="1"/>
  <c r="H18" i="225" s="1"/>
  <c r="B21" i="225" s="1"/>
  <c r="C21" i="225" s="1"/>
  <c r="D21" i="225" s="1"/>
  <c r="E21" i="225" s="1"/>
  <c r="F21" i="225" s="1"/>
  <c r="G21" i="225" s="1"/>
  <c r="H21" i="225" s="1"/>
  <c r="H9" i="224"/>
  <c r="B12" i="224" s="1"/>
  <c r="C12" i="224" s="1"/>
  <c r="D12" i="224" s="1"/>
  <c r="E12" i="224" s="1"/>
  <c r="F12" i="224" s="1"/>
  <c r="G12" i="224" s="1"/>
  <c r="H12" i="224" s="1"/>
  <c r="B15" i="224" s="1"/>
  <c r="C15" i="224" s="1"/>
  <c r="D15" i="224" s="1"/>
  <c r="E15" i="224" s="1"/>
  <c r="F15" i="224" s="1"/>
  <c r="G15" i="224" s="1"/>
  <c r="H15" i="224" s="1"/>
  <c r="B18" i="224" s="1"/>
  <c r="C18" i="224" s="1"/>
  <c r="D18" i="224" s="1"/>
  <c r="E18" i="224" s="1"/>
  <c r="F18" i="224" s="1"/>
  <c r="G18" i="224" s="1"/>
  <c r="H18" i="224" s="1"/>
  <c r="B21" i="224" s="1"/>
  <c r="C21" i="224" s="1"/>
  <c r="D21" i="224" s="1"/>
  <c r="E21" i="224" s="1"/>
  <c r="F21" i="224" s="1"/>
  <c r="G21" i="224" s="1"/>
  <c r="H21" i="224" s="1"/>
  <c r="G9" i="223"/>
  <c r="H9" i="223" s="1"/>
  <c r="B12" i="223" s="1"/>
  <c r="C12" i="223" s="1"/>
  <c r="D12" i="223" s="1"/>
  <c r="E12" i="223" s="1"/>
  <c r="F12" i="223" s="1"/>
  <c r="G12" i="223" s="1"/>
  <c r="H12" i="223" s="1"/>
  <c r="B15" i="223" s="1"/>
  <c r="C15" i="223" s="1"/>
  <c r="D15" i="223" s="1"/>
  <c r="E15" i="223" s="1"/>
  <c r="F15" i="223" s="1"/>
  <c r="G15" i="223" s="1"/>
  <c r="H15" i="223" s="1"/>
  <c r="B18" i="223" s="1"/>
  <c r="C18" i="223" s="1"/>
  <c r="D18" i="223" s="1"/>
  <c r="E18" i="223" s="1"/>
  <c r="F18" i="223" s="1"/>
  <c r="G18" i="223" s="1"/>
  <c r="H18" i="223" s="1"/>
  <c r="B21" i="223" s="1"/>
  <c r="C21" i="223" s="1"/>
  <c r="D21" i="223" s="1"/>
  <c r="E21" i="223" s="1"/>
  <c r="F21" i="223" s="1"/>
  <c r="G21" i="223" s="1"/>
  <c r="H21" i="223" s="1"/>
  <c r="G9" i="222"/>
  <c r="H9" i="222" s="1"/>
  <c r="B12" i="222" s="1"/>
  <c r="C12" i="222" s="1"/>
  <c r="D12" i="222" s="1"/>
  <c r="E12" i="222" s="1"/>
  <c r="F12" i="222" s="1"/>
  <c r="G12" i="222" s="1"/>
  <c r="H12" i="222" s="1"/>
  <c r="B15" i="222" s="1"/>
  <c r="C15" i="222" s="1"/>
  <c r="D15" i="222" s="1"/>
  <c r="E15" i="222" s="1"/>
  <c r="F15" i="222" s="1"/>
  <c r="G15" i="222" s="1"/>
  <c r="H15" i="222" s="1"/>
  <c r="B18" i="222" s="1"/>
  <c r="C18" i="222" s="1"/>
  <c r="D18" i="222" s="1"/>
  <c r="E18" i="222" s="1"/>
  <c r="F18" i="222" s="1"/>
  <c r="G18" i="222" s="1"/>
  <c r="H18" i="222" s="1"/>
  <c r="B21" i="222" s="1"/>
  <c r="C21" i="222" s="1"/>
  <c r="D21" i="222" s="1"/>
  <c r="E21" i="222" s="1"/>
  <c r="F21" i="222" s="1"/>
  <c r="G21" i="222" s="1"/>
  <c r="H21" i="222" s="1"/>
  <c r="E9" i="221"/>
  <c r="F9" i="221" s="1"/>
  <c r="G9" i="221" s="1"/>
  <c r="H9" i="221" s="1"/>
  <c r="B12" i="221" s="1"/>
  <c r="C12" i="221" s="1"/>
  <c r="D12" i="221" s="1"/>
  <c r="E12" i="221" s="1"/>
  <c r="F12" i="221" s="1"/>
  <c r="G12" i="221" s="1"/>
  <c r="H12" i="221" s="1"/>
  <c r="B15" i="221" s="1"/>
  <c r="C15" i="221" s="1"/>
  <c r="D15" i="221" s="1"/>
  <c r="E15" i="221" s="1"/>
  <c r="F15" i="221" s="1"/>
  <c r="G15" i="221" s="1"/>
  <c r="H15" i="221" s="1"/>
  <c r="B18" i="221" s="1"/>
  <c r="C18" i="221" s="1"/>
  <c r="D18" i="221" s="1"/>
  <c r="E18" i="221" s="1"/>
  <c r="F18" i="221" s="1"/>
  <c r="G18" i="221" s="1"/>
  <c r="H18" i="221" s="1"/>
  <c r="B21" i="221" s="1"/>
  <c r="C21" i="221" s="1"/>
  <c r="D21" i="221" s="1"/>
  <c r="E21" i="221" s="1"/>
  <c r="F21" i="221" s="1"/>
  <c r="G21" i="221" s="1"/>
  <c r="H21" i="221" s="1"/>
  <c r="D9" i="220"/>
  <c r="E9" i="220" s="1"/>
  <c r="F9" i="220" s="1"/>
  <c r="G9" i="220" s="1"/>
  <c r="H9" i="220" s="1"/>
  <c r="B12" i="220" s="1"/>
  <c r="C12" i="220" s="1"/>
  <c r="D12" i="220" s="1"/>
  <c r="E12" i="220" s="1"/>
  <c r="F12" i="220" s="1"/>
  <c r="G12" i="220" s="1"/>
  <c r="H12" i="220" s="1"/>
  <c r="B15" i="220" s="1"/>
  <c r="C15" i="220" s="1"/>
  <c r="D15" i="220" s="1"/>
  <c r="E15" i="220" s="1"/>
  <c r="F15" i="220" s="1"/>
  <c r="G15" i="220" s="1"/>
  <c r="H15" i="220" s="1"/>
  <c r="B18" i="220" s="1"/>
  <c r="C18" i="220" s="1"/>
  <c r="D18" i="220" s="1"/>
  <c r="E18" i="220" s="1"/>
  <c r="F18" i="220" s="1"/>
  <c r="G18" i="220" s="1"/>
  <c r="H18" i="220" s="1"/>
  <c r="B21" i="220" s="1"/>
  <c r="C21" i="220" s="1"/>
  <c r="D21" i="220" s="1"/>
  <c r="E21" i="220" s="1"/>
  <c r="F21" i="220" s="1"/>
  <c r="G21" i="220" s="1"/>
  <c r="H21" i="220" s="1"/>
  <c r="C9" i="219"/>
  <c r="B12" i="218"/>
  <c r="C12" i="218" s="1"/>
  <c r="D12" i="218" s="1"/>
  <c r="E12" i="218" s="1"/>
  <c r="F12" i="218" s="1"/>
  <c r="G12" i="218" s="1"/>
  <c r="H12" i="218" s="1"/>
  <c r="B15" i="218" s="1"/>
  <c r="C15" i="218" s="1"/>
  <c r="D15" i="218" s="1"/>
  <c r="E15" i="218" s="1"/>
  <c r="F15" i="218" s="1"/>
  <c r="G15" i="218" s="1"/>
  <c r="H15" i="218" s="1"/>
  <c r="B18" i="218" s="1"/>
  <c r="C18" i="218" s="1"/>
  <c r="D18" i="218" s="1"/>
  <c r="E18" i="218" s="1"/>
  <c r="F18" i="218" s="1"/>
  <c r="G18" i="218" s="1"/>
  <c r="H18" i="218" s="1"/>
  <c r="H9" i="217"/>
  <c r="B12" i="217" s="1"/>
  <c r="C12" i="217" s="1"/>
  <c r="D12" i="217" s="1"/>
  <c r="E12" i="217" s="1"/>
  <c r="F12" i="217" s="1"/>
  <c r="G12" i="217" s="1"/>
  <c r="H12" i="217" s="1"/>
  <c r="B15" i="217" s="1"/>
  <c r="C15" i="217" s="1"/>
  <c r="D15" i="217" s="1"/>
  <c r="E15" i="217" s="1"/>
  <c r="F15" i="217" s="1"/>
  <c r="G15" i="217" s="1"/>
  <c r="H15" i="217" s="1"/>
  <c r="B18" i="217" s="1"/>
  <c r="C18" i="217" s="1"/>
  <c r="D18" i="217" s="1"/>
  <c r="E18" i="217" s="1"/>
  <c r="F18" i="217" s="1"/>
  <c r="G18" i="217" s="1"/>
  <c r="H18" i="217" s="1"/>
  <c r="G9" i="216"/>
  <c r="H9" i="216" s="1"/>
  <c r="B12" i="216" s="1"/>
  <c r="C12" i="216" s="1"/>
  <c r="D12" i="216" s="1"/>
  <c r="E12" i="216" s="1"/>
  <c r="F12" i="216" s="1"/>
  <c r="G12" i="216" s="1"/>
  <c r="H12" i="216" s="1"/>
  <c r="B15" i="216" s="1"/>
  <c r="C15" i="216" s="1"/>
  <c r="D15" i="216" s="1"/>
  <c r="E15" i="216" s="1"/>
  <c r="F15" i="216" s="1"/>
  <c r="G15" i="216" s="1"/>
  <c r="H15" i="216" s="1"/>
  <c r="B18" i="216" s="1"/>
  <c r="C18" i="216" s="1"/>
  <c r="D18" i="216" s="1"/>
  <c r="E18" i="216" s="1"/>
  <c r="F18" i="216" s="1"/>
  <c r="G18" i="216" s="1"/>
  <c r="H18" i="216" s="1"/>
  <c r="F9" i="215"/>
  <c r="G9" i="215" s="1"/>
  <c r="H9" i="215" s="1"/>
  <c r="B12" i="215" s="1"/>
  <c r="C12" i="215" s="1"/>
  <c r="D12" i="215" s="1"/>
  <c r="E12" i="215" s="1"/>
  <c r="F12" i="215" s="1"/>
  <c r="G12" i="215" s="1"/>
  <c r="H12" i="215" s="1"/>
  <c r="B15" i="215" s="1"/>
  <c r="C15" i="215" s="1"/>
  <c r="D15" i="215" s="1"/>
  <c r="E15" i="215" s="1"/>
  <c r="F15" i="215" s="1"/>
  <c r="G15" i="215" s="1"/>
  <c r="H15" i="215" s="1"/>
  <c r="B18" i="215" s="1"/>
  <c r="C18" i="215" s="1"/>
  <c r="D18" i="215" s="1"/>
  <c r="E18" i="215" s="1"/>
  <c r="F18" i="215" s="1"/>
  <c r="G18" i="215" s="1"/>
  <c r="H18" i="215" s="1"/>
  <c r="E9" i="214"/>
  <c r="F9" i="214" s="1"/>
  <c r="G9" i="214" s="1"/>
  <c r="H9" i="214" s="1"/>
  <c r="B12" i="214" s="1"/>
  <c r="C12" i="214" s="1"/>
  <c r="D12" i="214" s="1"/>
  <c r="E12" i="214" s="1"/>
  <c r="F12" i="214" s="1"/>
  <c r="G12" i="214" s="1"/>
  <c r="H12" i="214" s="1"/>
  <c r="B15" i="214" s="1"/>
  <c r="C15" i="214" s="1"/>
  <c r="D15" i="214" s="1"/>
  <c r="E15" i="214" s="1"/>
  <c r="F15" i="214" s="1"/>
  <c r="G15" i="214" s="1"/>
  <c r="H15" i="214" s="1"/>
  <c r="B18" i="214" s="1"/>
  <c r="C18" i="214" s="1"/>
  <c r="D18" i="214" s="1"/>
  <c r="E18" i="214" s="1"/>
  <c r="F18" i="214" s="1"/>
  <c r="G18" i="214" s="1"/>
  <c r="H18" i="214" s="1"/>
  <c r="D9" i="213"/>
  <c r="E9" i="213" s="1"/>
  <c r="F9" i="213" s="1"/>
  <c r="G9" i="213" s="1"/>
  <c r="H9" i="213" s="1"/>
  <c r="B12" i="213" s="1"/>
  <c r="C12" i="213" s="1"/>
  <c r="D12" i="213" s="1"/>
  <c r="E12" i="213" s="1"/>
  <c r="F12" i="213" s="1"/>
  <c r="G12" i="213" s="1"/>
  <c r="H12" i="213" s="1"/>
  <c r="B15" i="213" s="1"/>
  <c r="C15" i="213" s="1"/>
  <c r="D15" i="213" s="1"/>
  <c r="E15" i="213" s="1"/>
  <c r="F15" i="213" s="1"/>
  <c r="G15" i="213" s="1"/>
  <c r="H15" i="213" s="1"/>
  <c r="B18" i="213" s="1"/>
  <c r="C18" i="213" s="1"/>
  <c r="D18" i="213" s="1"/>
  <c r="E18" i="213" s="1"/>
  <c r="F18" i="213" s="1"/>
  <c r="G18" i="213" s="1"/>
  <c r="H18" i="213" s="1"/>
  <c r="C9" i="212"/>
  <c r="D9" i="212" s="1"/>
  <c r="E9" i="212" s="1"/>
  <c r="F9" i="212" s="1"/>
  <c r="G9" i="212" s="1"/>
  <c r="H9" i="212" s="1"/>
  <c r="B12" i="212" s="1"/>
  <c r="C12" i="212" s="1"/>
  <c r="D12" i="212" s="1"/>
  <c r="E12" i="212" s="1"/>
  <c r="F12" i="212" s="1"/>
  <c r="G12" i="212" s="1"/>
  <c r="H12" i="212" s="1"/>
  <c r="B15" i="212" s="1"/>
  <c r="C15" i="212" s="1"/>
  <c r="D15" i="212" s="1"/>
  <c r="E15" i="212" s="1"/>
  <c r="F15" i="212" s="1"/>
  <c r="G15" i="212" s="1"/>
  <c r="H15" i="212" s="1"/>
  <c r="B18" i="212" s="1"/>
  <c r="B12" i="211"/>
  <c r="H9" i="210"/>
  <c r="B12" i="210" s="1"/>
  <c r="C12" i="210" s="1"/>
  <c r="D12" i="210" s="1"/>
  <c r="E12" i="210" s="1"/>
  <c r="F12" i="210" s="1"/>
  <c r="G12" i="210" s="1"/>
  <c r="H12" i="210" s="1"/>
  <c r="B15" i="210" s="1"/>
  <c r="C15" i="210" s="1"/>
  <c r="D15" i="210" s="1"/>
  <c r="E15" i="210" s="1"/>
  <c r="F15" i="210" s="1"/>
  <c r="G15" i="210" s="1"/>
  <c r="H15" i="210" s="1"/>
  <c r="B18" i="210" s="1"/>
  <c r="C18" i="210" s="1"/>
  <c r="D18" i="210" s="1"/>
  <c r="E18" i="210" s="1"/>
  <c r="F18" i="210" s="1"/>
  <c r="G18" i="210" s="1"/>
  <c r="H18" i="210" s="1"/>
  <c r="B21" i="210" s="1"/>
  <c r="C21" i="210" s="1"/>
  <c r="D21" i="210" s="1"/>
  <c r="E21" i="210" s="1"/>
  <c r="F21" i="210" s="1"/>
  <c r="G21" i="210" s="1"/>
  <c r="H21" i="210" s="1"/>
  <c r="G9" i="209"/>
  <c r="H9" i="209" s="1"/>
  <c r="B12" i="209" s="1"/>
  <c r="C12" i="209" s="1"/>
  <c r="D12" i="209" s="1"/>
  <c r="E12" i="209" s="1"/>
  <c r="F12" i="209" s="1"/>
  <c r="G12" i="209" s="1"/>
  <c r="H12" i="209" s="1"/>
  <c r="B15" i="209" s="1"/>
  <c r="C15" i="209" s="1"/>
  <c r="D15" i="209" s="1"/>
  <c r="E15" i="209" s="1"/>
  <c r="F15" i="209" s="1"/>
  <c r="G15" i="209" s="1"/>
  <c r="H15" i="209" s="1"/>
  <c r="B18" i="209" s="1"/>
  <c r="C18" i="209" s="1"/>
  <c r="D18" i="209" s="1"/>
  <c r="E18" i="209" s="1"/>
  <c r="F18" i="209" s="1"/>
  <c r="G18" i="209" s="1"/>
  <c r="H18" i="209" s="1"/>
  <c r="B21" i="209" s="1"/>
  <c r="C21" i="209" s="1"/>
  <c r="D21" i="209" s="1"/>
  <c r="E21" i="209" s="1"/>
  <c r="F21" i="209" s="1"/>
  <c r="G21" i="209" s="1"/>
  <c r="H21" i="209" s="1"/>
  <c r="F9" i="208"/>
  <c r="G9" i="208" s="1"/>
  <c r="H9" i="208" s="1"/>
  <c r="B12" i="208" s="1"/>
  <c r="C12" i="208" s="1"/>
  <c r="D12" i="208" s="1"/>
  <c r="E12" i="208" s="1"/>
  <c r="F12" i="208" s="1"/>
  <c r="G12" i="208" s="1"/>
  <c r="H12" i="208" s="1"/>
  <c r="B15" i="208" s="1"/>
  <c r="C15" i="208" s="1"/>
  <c r="D15" i="208" s="1"/>
  <c r="E15" i="208" s="1"/>
  <c r="F15" i="208" s="1"/>
  <c r="G15" i="208" s="1"/>
  <c r="H15" i="208" s="1"/>
  <c r="B18" i="208" s="1"/>
  <c r="C18" i="208" s="1"/>
  <c r="D18" i="208" s="1"/>
  <c r="E18" i="208" s="1"/>
  <c r="F18" i="208" s="1"/>
  <c r="G18" i="208" s="1"/>
  <c r="H18" i="208" s="1"/>
  <c r="B21" i="208" s="1"/>
  <c r="C21" i="208" s="1"/>
  <c r="D21" i="208" s="1"/>
  <c r="E21" i="208" s="1"/>
  <c r="F21" i="208" s="1"/>
  <c r="G21" i="208" s="1"/>
  <c r="H21" i="208" s="1"/>
  <c r="E9" i="207"/>
  <c r="F9" i="207" s="1"/>
  <c r="G9" i="207" s="1"/>
  <c r="H9" i="207" s="1"/>
  <c r="B12" i="207" s="1"/>
  <c r="C12" i="207" s="1"/>
  <c r="D12" i="207" s="1"/>
  <c r="E12" i="207" s="1"/>
  <c r="F12" i="207" s="1"/>
  <c r="G12" i="207" s="1"/>
  <c r="H12" i="207" s="1"/>
  <c r="B15" i="207" s="1"/>
  <c r="C15" i="207" s="1"/>
  <c r="D15" i="207" s="1"/>
  <c r="E15" i="207" s="1"/>
  <c r="F15" i="207" s="1"/>
  <c r="G15" i="207" s="1"/>
  <c r="H15" i="207" s="1"/>
  <c r="B18" i="207" s="1"/>
  <c r="C18" i="207" s="1"/>
  <c r="D18" i="207" s="1"/>
  <c r="E18" i="207" s="1"/>
  <c r="F18" i="207" s="1"/>
  <c r="G18" i="207" s="1"/>
  <c r="H18" i="207" s="1"/>
  <c r="B21" i="207" s="1"/>
  <c r="C21" i="207" s="1"/>
  <c r="D21" i="207" s="1"/>
  <c r="E21" i="207" s="1"/>
  <c r="F21" i="207" s="1"/>
  <c r="G21" i="207" s="1"/>
  <c r="H21" i="207" s="1"/>
  <c r="D9" i="206"/>
  <c r="E9" i="206" s="1"/>
  <c r="F9" i="206" s="1"/>
  <c r="G9" i="206" s="1"/>
  <c r="H9" i="206" s="1"/>
  <c r="B12" i="206" s="1"/>
  <c r="C12" i="206" s="1"/>
  <c r="D12" i="206" s="1"/>
  <c r="E12" i="206" s="1"/>
  <c r="F12" i="206" s="1"/>
  <c r="G12" i="206" s="1"/>
  <c r="H12" i="206" s="1"/>
  <c r="B15" i="206" s="1"/>
  <c r="C15" i="206" s="1"/>
  <c r="D15" i="206" s="1"/>
  <c r="E15" i="206" s="1"/>
  <c r="F15" i="206" s="1"/>
  <c r="G15" i="206" s="1"/>
  <c r="H15" i="206" s="1"/>
  <c r="B18" i="206" s="1"/>
  <c r="C18" i="206" s="1"/>
  <c r="D18" i="206" s="1"/>
  <c r="E18" i="206" s="1"/>
  <c r="F18" i="206" s="1"/>
  <c r="G18" i="206" s="1"/>
  <c r="H18" i="206" s="1"/>
  <c r="B21" i="206" s="1"/>
  <c r="C21" i="206" s="1"/>
  <c r="D21" i="206" s="1"/>
  <c r="E21" i="206" s="1"/>
  <c r="F21" i="206" s="1"/>
  <c r="G21" i="206" s="1"/>
  <c r="H21" i="206" s="1"/>
  <c r="B12" i="253"/>
  <c r="C12" i="253" s="1"/>
  <c r="D12" i="253" s="1"/>
  <c r="E12" i="253" s="1"/>
  <c r="F12" i="253" s="1"/>
  <c r="G12" i="253" s="1"/>
  <c r="H12" i="253" s="1"/>
  <c r="B15" i="253" s="1"/>
  <c r="C15" i="253" s="1"/>
  <c r="D15" i="253" s="1"/>
  <c r="E15" i="253" s="1"/>
  <c r="F15" i="253" s="1"/>
  <c r="G15" i="253" s="1"/>
  <c r="H15" i="253" s="1"/>
  <c r="B18" i="253" s="1"/>
  <c r="C18" i="253" s="1"/>
  <c r="D18" i="253" s="1"/>
  <c r="E18" i="253" s="1"/>
  <c r="F18" i="253" s="1"/>
  <c r="G18" i="253" s="1"/>
  <c r="H18" i="253" s="1"/>
  <c r="B21" i="253" s="1"/>
  <c r="C21" i="253" s="1"/>
  <c r="D21" i="253" s="1"/>
  <c r="E21" i="253" s="1"/>
  <c r="F21" i="253" s="1"/>
  <c r="G21" i="253" s="1"/>
  <c r="H21" i="253" s="1"/>
  <c r="C9" i="205"/>
  <c r="D9" i="205" s="1"/>
  <c r="E9" i="205" s="1"/>
  <c r="F9" i="205" s="1"/>
  <c r="G9" i="205" s="1"/>
  <c r="H9" i="205" s="1"/>
  <c r="B12" i="205" s="1"/>
  <c r="C12" i="205" s="1"/>
  <c r="D12" i="205" s="1"/>
  <c r="E12" i="205" s="1"/>
  <c r="F12" i="205" s="1"/>
  <c r="G12" i="205" s="1"/>
  <c r="H12" i="205" s="1"/>
  <c r="B15" i="205" s="1"/>
  <c r="C15" i="205" s="1"/>
  <c r="D15" i="205" s="1"/>
  <c r="E15" i="205" s="1"/>
  <c r="F15" i="205" s="1"/>
  <c r="G15" i="205" s="1"/>
  <c r="H15" i="205" s="1"/>
  <c r="B18" i="205" s="1"/>
  <c r="C18" i="205" s="1"/>
  <c r="D18" i="205" s="1"/>
  <c r="E18" i="205" s="1"/>
  <c r="F18" i="205" s="1"/>
  <c r="G18" i="205" s="1"/>
  <c r="H18" i="205" s="1"/>
  <c r="B21" i="205" s="1"/>
  <c r="C21" i="205" s="1"/>
  <c r="D21" i="205" s="1"/>
  <c r="E21" i="205" s="1"/>
  <c r="F21" i="205" s="1"/>
  <c r="G21" i="205" s="1"/>
  <c r="H21" i="205" s="1"/>
  <c r="I23" i="253"/>
  <c r="H8" i="253"/>
  <c r="I23" i="252"/>
  <c r="B11" i="252"/>
  <c r="C11" i="252" s="1"/>
  <c r="D11" i="252" s="1"/>
  <c r="E11" i="252" s="1"/>
  <c r="F11" i="252" s="1"/>
  <c r="G11" i="252" s="1"/>
  <c r="H11" i="252" s="1"/>
  <c r="B14" i="252" s="1"/>
  <c r="C14" i="252" s="1"/>
  <c r="D14" i="252" s="1"/>
  <c r="E14" i="252" s="1"/>
  <c r="F14" i="252" s="1"/>
  <c r="G14" i="252" s="1"/>
  <c r="H14" i="252" s="1"/>
  <c r="B17" i="252" s="1"/>
  <c r="C17" i="252" s="1"/>
  <c r="D17" i="252" s="1"/>
  <c r="E17" i="252" s="1"/>
  <c r="F17" i="252" s="1"/>
  <c r="G17" i="252" s="1"/>
  <c r="H17" i="252" s="1"/>
  <c r="B20" i="252" s="1"/>
  <c r="C20" i="252" s="1"/>
  <c r="D20" i="252" s="1"/>
  <c r="E20" i="252" s="1"/>
  <c r="F20" i="252" s="1"/>
  <c r="G20" i="252" s="1"/>
  <c r="I23" i="251"/>
  <c r="F8" i="251"/>
  <c r="I23" i="250"/>
  <c r="E8" i="250"/>
  <c r="I23" i="249"/>
  <c r="I23" i="248"/>
  <c r="C8" i="248"/>
  <c r="I23" i="247"/>
  <c r="I20" i="246"/>
  <c r="C11" i="246"/>
  <c r="D11" i="246" s="1"/>
  <c r="E11" i="246" s="1"/>
  <c r="F11" i="246" s="1"/>
  <c r="G11" i="246" s="1"/>
  <c r="H11" i="246" s="1"/>
  <c r="B14" i="246" s="1"/>
  <c r="C14" i="246" s="1"/>
  <c r="D14" i="246" s="1"/>
  <c r="E14" i="246" s="1"/>
  <c r="F14" i="246" s="1"/>
  <c r="G14" i="246" s="1"/>
  <c r="H14" i="246" s="1"/>
  <c r="B17" i="246" s="1"/>
  <c r="C17" i="246" s="1"/>
  <c r="D17" i="246" s="1"/>
  <c r="E17" i="246" s="1"/>
  <c r="F17" i="246" s="1"/>
  <c r="G17" i="246" s="1"/>
  <c r="H17" i="246" s="1"/>
  <c r="I20" i="245"/>
  <c r="B11" i="245"/>
  <c r="C11" i="245" s="1"/>
  <c r="D11" i="245" s="1"/>
  <c r="E11" i="245" s="1"/>
  <c r="F11" i="245" s="1"/>
  <c r="G11" i="245" s="1"/>
  <c r="H11" i="245" s="1"/>
  <c r="B14" i="245" s="1"/>
  <c r="C14" i="245" s="1"/>
  <c r="D14" i="245" s="1"/>
  <c r="E14" i="245" s="1"/>
  <c r="F14" i="245" s="1"/>
  <c r="G14" i="245" s="1"/>
  <c r="H14" i="245" s="1"/>
  <c r="B17" i="245" s="1"/>
  <c r="C17" i="245" s="1"/>
  <c r="D17" i="245" s="1"/>
  <c r="E17" i="245" s="1"/>
  <c r="F17" i="245" s="1"/>
  <c r="G17" i="245" s="1"/>
  <c r="I20" i="244"/>
  <c r="I20" i="243"/>
  <c r="I20" i="242"/>
  <c r="D8" i="242"/>
  <c r="I20" i="241"/>
  <c r="C8" i="241"/>
  <c r="I20" i="240"/>
  <c r="D18" i="240"/>
  <c r="E18" i="240" s="1"/>
  <c r="F18" i="240" s="1"/>
  <c r="G18" i="240" s="1"/>
  <c r="H18" i="240" s="1"/>
  <c r="B8" i="240"/>
  <c r="I23" i="232"/>
  <c r="C11" i="232"/>
  <c r="D11" i="232" s="1"/>
  <c r="E11" i="232" s="1"/>
  <c r="F11" i="232" s="1"/>
  <c r="G11" i="232" s="1"/>
  <c r="H11" i="232" s="1"/>
  <c r="B14" i="232" s="1"/>
  <c r="C14" i="232" s="1"/>
  <c r="D14" i="232" s="1"/>
  <c r="E14" i="232" s="1"/>
  <c r="F14" i="232" s="1"/>
  <c r="G14" i="232" s="1"/>
  <c r="H14" i="232" s="1"/>
  <c r="B17" i="232" s="1"/>
  <c r="C17" i="232" s="1"/>
  <c r="D17" i="232" s="1"/>
  <c r="E17" i="232" s="1"/>
  <c r="F17" i="232" s="1"/>
  <c r="G17" i="232" s="1"/>
  <c r="H17" i="232" s="1"/>
  <c r="B20" i="232" s="1"/>
  <c r="C20" i="232" s="1"/>
  <c r="D20" i="232" s="1"/>
  <c r="E20" i="232" s="1"/>
  <c r="F20" i="232" s="1"/>
  <c r="G20" i="232" s="1"/>
  <c r="H20" i="232" s="1"/>
  <c r="I23" i="231"/>
  <c r="B12" i="231"/>
  <c r="C12" i="231" s="1"/>
  <c r="D12" i="231" s="1"/>
  <c r="E12" i="231" s="1"/>
  <c r="F12" i="231" s="1"/>
  <c r="G12" i="231" s="1"/>
  <c r="H12" i="231" s="1"/>
  <c r="B15" i="231" s="1"/>
  <c r="C15" i="231" s="1"/>
  <c r="D15" i="231" s="1"/>
  <c r="E15" i="231" s="1"/>
  <c r="F15" i="231" s="1"/>
  <c r="G15" i="231" s="1"/>
  <c r="H15" i="231" s="1"/>
  <c r="B18" i="231" s="1"/>
  <c r="C18" i="231" s="1"/>
  <c r="D18" i="231" s="1"/>
  <c r="E18" i="231" s="1"/>
  <c r="F18" i="231" s="1"/>
  <c r="G18" i="231" s="1"/>
  <c r="H18" i="231" s="1"/>
  <c r="B21" i="231" s="1"/>
  <c r="C21" i="231" s="1"/>
  <c r="D21" i="231" s="1"/>
  <c r="E21" i="231" s="1"/>
  <c r="F21" i="231" s="1"/>
  <c r="G21" i="231" s="1"/>
  <c r="H21" i="231" s="1"/>
  <c r="B11" i="231"/>
  <c r="C11" i="231" s="1"/>
  <c r="D11" i="231" s="1"/>
  <c r="E11" i="231" s="1"/>
  <c r="F11" i="231" s="1"/>
  <c r="G11" i="231" s="1"/>
  <c r="H11" i="231" s="1"/>
  <c r="B14" i="231" s="1"/>
  <c r="C14" i="231" s="1"/>
  <c r="D14" i="231" s="1"/>
  <c r="E14" i="231" s="1"/>
  <c r="F14" i="231" s="1"/>
  <c r="G14" i="231" s="1"/>
  <c r="H14" i="231" s="1"/>
  <c r="B17" i="231" s="1"/>
  <c r="C17" i="231" s="1"/>
  <c r="D17" i="231" s="1"/>
  <c r="E17" i="231" s="1"/>
  <c r="F17" i="231" s="1"/>
  <c r="G17" i="231" s="1"/>
  <c r="H17" i="231" s="1"/>
  <c r="B20" i="231" s="1"/>
  <c r="C20" i="231" s="1"/>
  <c r="D20" i="231" s="1"/>
  <c r="E20" i="231" s="1"/>
  <c r="F20" i="231" s="1"/>
  <c r="G20" i="231" s="1"/>
  <c r="I23" i="230"/>
  <c r="I23" i="229"/>
  <c r="I23" i="228"/>
  <c r="D8" i="228"/>
  <c r="I23" i="227"/>
  <c r="C8" i="227"/>
  <c r="I23" i="226"/>
  <c r="D8" i="226"/>
  <c r="E8" i="226" s="1"/>
  <c r="F8" i="226" s="1"/>
  <c r="G8" i="226" s="1"/>
  <c r="H8" i="226" s="1"/>
  <c r="B11" i="226" s="1"/>
  <c r="C11" i="226" s="1"/>
  <c r="D11" i="226" s="1"/>
  <c r="E11" i="226" s="1"/>
  <c r="F11" i="226" s="1"/>
  <c r="G11" i="226" s="1"/>
  <c r="H11" i="226" s="1"/>
  <c r="B14" i="226" s="1"/>
  <c r="C14" i="226" s="1"/>
  <c r="D14" i="226" s="1"/>
  <c r="E14" i="226" s="1"/>
  <c r="F14" i="226" s="1"/>
  <c r="G14" i="226" s="1"/>
  <c r="H14" i="226" s="1"/>
  <c r="B17" i="226" s="1"/>
  <c r="C17" i="226" s="1"/>
  <c r="D17" i="226" s="1"/>
  <c r="E17" i="226" s="1"/>
  <c r="F17" i="226" s="1"/>
  <c r="G17" i="226" s="1"/>
  <c r="H17" i="226" s="1"/>
  <c r="B20" i="226" s="1"/>
  <c r="I23" i="225"/>
  <c r="C11" i="225"/>
  <c r="D11" i="225" s="1"/>
  <c r="E11" i="225" s="1"/>
  <c r="F11" i="225" s="1"/>
  <c r="G11" i="225" s="1"/>
  <c r="H11" i="225" s="1"/>
  <c r="B14" i="225" s="1"/>
  <c r="C14" i="225" s="1"/>
  <c r="D14" i="225" s="1"/>
  <c r="E14" i="225" s="1"/>
  <c r="F14" i="225" s="1"/>
  <c r="G14" i="225" s="1"/>
  <c r="H14" i="225" s="1"/>
  <c r="B17" i="225" s="1"/>
  <c r="C17" i="225" s="1"/>
  <c r="D17" i="225" s="1"/>
  <c r="E17" i="225" s="1"/>
  <c r="F17" i="225" s="1"/>
  <c r="G17" i="225" s="1"/>
  <c r="H17" i="225" s="1"/>
  <c r="B20" i="225" s="1"/>
  <c r="C20" i="225" s="1"/>
  <c r="D20" i="225" s="1"/>
  <c r="E20" i="225" s="1"/>
  <c r="F20" i="225" s="1"/>
  <c r="G20" i="225" s="1"/>
  <c r="H20" i="225" s="1"/>
  <c r="I23" i="224"/>
  <c r="B11" i="224"/>
  <c r="C11" i="224" s="1"/>
  <c r="D11" i="224" s="1"/>
  <c r="E11" i="224" s="1"/>
  <c r="F11" i="224" s="1"/>
  <c r="G11" i="224" s="1"/>
  <c r="H11" i="224" s="1"/>
  <c r="B14" i="224" s="1"/>
  <c r="C14" i="224" s="1"/>
  <c r="D14" i="224" s="1"/>
  <c r="E14" i="224" s="1"/>
  <c r="F14" i="224" s="1"/>
  <c r="G14" i="224" s="1"/>
  <c r="H14" i="224" s="1"/>
  <c r="B17" i="224" s="1"/>
  <c r="C17" i="224" s="1"/>
  <c r="D17" i="224" s="1"/>
  <c r="E17" i="224" s="1"/>
  <c r="F17" i="224" s="1"/>
  <c r="G17" i="224" s="1"/>
  <c r="H17" i="224" s="1"/>
  <c r="B20" i="224" s="1"/>
  <c r="C20" i="224" s="1"/>
  <c r="D20" i="224" s="1"/>
  <c r="E20" i="224" s="1"/>
  <c r="F20" i="224" s="1"/>
  <c r="G20" i="224" s="1"/>
  <c r="I23" i="223"/>
  <c r="I23" i="222"/>
  <c r="G8" i="222"/>
  <c r="H8" i="222" s="1"/>
  <c r="B11" i="222" s="1"/>
  <c r="C11" i="222" s="1"/>
  <c r="D11" i="222" s="1"/>
  <c r="E11" i="222" s="1"/>
  <c r="F11" i="222" s="1"/>
  <c r="G11" i="222" s="1"/>
  <c r="H11" i="222" s="1"/>
  <c r="B14" i="222" s="1"/>
  <c r="C14" i="222" s="1"/>
  <c r="D14" i="222" s="1"/>
  <c r="E14" i="222" s="1"/>
  <c r="F14" i="222" s="1"/>
  <c r="G14" i="222" s="1"/>
  <c r="H14" i="222" s="1"/>
  <c r="B17" i="222" s="1"/>
  <c r="C17" i="222" s="1"/>
  <c r="D17" i="222" s="1"/>
  <c r="E17" i="222" s="1"/>
  <c r="F17" i="222" s="1"/>
  <c r="G17" i="222" s="1"/>
  <c r="H17" i="222" s="1"/>
  <c r="B20" i="222" s="1"/>
  <c r="C20" i="222" s="1"/>
  <c r="D20" i="222" s="1"/>
  <c r="E20" i="222" s="1"/>
  <c r="I23" i="221"/>
  <c r="F8" i="221"/>
  <c r="G8" i="221" s="1"/>
  <c r="H8" i="221" s="1"/>
  <c r="B11" i="221" s="1"/>
  <c r="C11" i="221" s="1"/>
  <c r="D11" i="221" s="1"/>
  <c r="E11" i="221" s="1"/>
  <c r="F11" i="221" s="1"/>
  <c r="G11" i="221" s="1"/>
  <c r="H11" i="221" s="1"/>
  <c r="B14" i="221" s="1"/>
  <c r="C14" i="221" s="1"/>
  <c r="D14" i="221" s="1"/>
  <c r="E14" i="221" s="1"/>
  <c r="F14" i="221" s="1"/>
  <c r="G14" i="221" s="1"/>
  <c r="H14" i="221" s="1"/>
  <c r="B17" i="221" s="1"/>
  <c r="C17" i="221" s="1"/>
  <c r="D17" i="221" s="1"/>
  <c r="E17" i="221" s="1"/>
  <c r="F17" i="221" s="1"/>
  <c r="G17" i="221" s="1"/>
  <c r="H17" i="221" s="1"/>
  <c r="B20" i="221" s="1"/>
  <c r="C20" i="221" s="1"/>
  <c r="D20" i="221" s="1"/>
  <c r="I23" i="220"/>
  <c r="C8" i="220"/>
  <c r="I23" i="219"/>
  <c r="D9" i="219"/>
  <c r="E9" i="219" s="1"/>
  <c r="F9" i="219" s="1"/>
  <c r="G9" i="219" s="1"/>
  <c r="H9" i="219" s="1"/>
  <c r="B12" i="219" s="1"/>
  <c r="C12" i="219" s="1"/>
  <c r="D12" i="219" s="1"/>
  <c r="E12" i="219" s="1"/>
  <c r="F12" i="219" s="1"/>
  <c r="G12" i="219" s="1"/>
  <c r="H12" i="219" s="1"/>
  <c r="B15" i="219" s="1"/>
  <c r="C15" i="219" s="1"/>
  <c r="D15" i="219" s="1"/>
  <c r="E15" i="219" s="1"/>
  <c r="F15" i="219" s="1"/>
  <c r="G15" i="219" s="1"/>
  <c r="H15" i="219" s="1"/>
  <c r="B18" i="219" s="1"/>
  <c r="C18" i="219" s="1"/>
  <c r="D18" i="219" s="1"/>
  <c r="E18" i="219" s="1"/>
  <c r="F18" i="219" s="1"/>
  <c r="G18" i="219" s="1"/>
  <c r="H18" i="219" s="1"/>
  <c r="B21" i="219" s="1"/>
  <c r="C21" i="219" s="1"/>
  <c r="D21" i="219" s="1"/>
  <c r="E21" i="219" s="1"/>
  <c r="F21" i="219" s="1"/>
  <c r="G21" i="219" s="1"/>
  <c r="H21" i="219" s="1"/>
  <c r="B8" i="219"/>
  <c r="I20" i="218"/>
  <c r="C11" i="218"/>
  <c r="D11" i="218" s="1"/>
  <c r="E11" i="218" s="1"/>
  <c r="F11" i="218" s="1"/>
  <c r="G11" i="218" s="1"/>
  <c r="H11" i="218" s="1"/>
  <c r="B14" i="218" s="1"/>
  <c r="C14" i="218" s="1"/>
  <c r="D14" i="218" s="1"/>
  <c r="E14" i="218" s="1"/>
  <c r="F14" i="218" s="1"/>
  <c r="G14" i="218" s="1"/>
  <c r="H14" i="218" s="1"/>
  <c r="B17" i="218" s="1"/>
  <c r="C17" i="218" s="1"/>
  <c r="D17" i="218" s="1"/>
  <c r="E17" i="218" s="1"/>
  <c r="F17" i="218" s="1"/>
  <c r="G17" i="218" s="1"/>
  <c r="H17" i="218" s="1"/>
  <c r="I20" i="217"/>
  <c r="B11" i="217"/>
  <c r="C11" i="217" s="1"/>
  <c r="D11" i="217" s="1"/>
  <c r="E11" i="217" s="1"/>
  <c r="F11" i="217" s="1"/>
  <c r="G11" i="217" s="1"/>
  <c r="H11" i="217" s="1"/>
  <c r="B14" i="217" s="1"/>
  <c r="C14" i="217" s="1"/>
  <c r="D14" i="217" s="1"/>
  <c r="E14" i="217" s="1"/>
  <c r="F14" i="217" s="1"/>
  <c r="G14" i="217" s="1"/>
  <c r="H14" i="217" s="1"/>
  <c r="B17" i="217" s="1"/>
  <c r="C17" i="217" s="1"/>
  <c r="D17" i="217" s="1"/>
  <c r="E17" i="217" s="1"/>
  <c r="F17" i="217" s="1"/>
  <c r="G17" i="217" s="1"/>
  <c r="I20" i="216"/>
  <c r="F8" i="216"/>
  <c r="I20" i="215"/>
  <c r="G8" i="215"/>
  <c r="H8" i="215" s="1"/>
  <c r="B11" i="215" s="1"/>
  <c r="C11" i="215" s="1"/>
  <c r="D11" i="215" s="1"/>
  <c r="E11" i="215" s="1"/>
  <c r="F11" i="215" s="1"/>
  <c r="G11" i="215" s="1"/>
  <c r="H11" i="215" s="1"/>
  <c r="B14" i="215" s="1"/>
  <c r="C14" i="215" s="1"/>
  <c r="D14" i="215" s="1"/>
  <c r="E14" i="215" s="1"/>
  <c r="F14" i="215" s="1"/>
  <c r="G14" i="215" s="1"/>
  <c r="H14" i="215" s="1"/>
  <c r="B17" i="215" s="1"/>
  <c r="C17" i="215" s="1"/>
  <c r="D17" i="215" s="1"/>
  <c r="E17" i="215" s="1"/>
  <c r="I20" i="214"/>
  <c r="D8" i="214"/>
  <c r="I20" i="213"/>
  <c r="C8" i="213"/>
  <c r="I20" i="212"/>
  <c r="D18" i="212"/>
  <c r="E18" i="212" s="1"/>
  <c r="F18" i="212" s="1"/>
  <c r="G18" i="212" s="1"/>
  <c r="H18" i="212" s="1"/>
  <c r="B8" i="212"/>
  <c r="I23" i="211"/>
  <c r="C12" i="211"/>
  <c r="D12" i="211" s="1"/>
  <c r="E12" i="211" s="1"/>
  <c r="F12" i="211" s="1"/>
  <c r="G12" i="211" s="1"/>
  <c r="H12" i="211" s="1"/>
  <c r="B15" i="211" s="1"/>
  <c r="C15" i="211" s="1"/>
  <c r="D15" i="211" s="1"/>
  <c r="E15" i="211" s="1"/>
  <c r="F15" i="211" s="1"/>
  <c r="G15" i="211" s="1"/>
  <c r="H15" i="211" s="1"/>
  <c r="B18" i="211" s="1"/>
  <c r="C18" i="211" s="1"/>
  <c r="D18" i="211" s="1"/>
  <c r="E18" i="211" s="1"/>
  <c r="F18" i="211" s="1"/>
  <c r="G18" i="211" s="1"/>
  <c r="H18" i="211" s="1"/>
  <c r="B21" i="211" s="1"/>
  <c r="C21" i="211" s="1"/>
  <c r="D21" i="211" s="1"/>
  <c r="E21" i="211" s="1"/>
  <c r="F21" i="211" s="1"/>
  <c r="G21" i="211" s="1"/>
  <c r="H21" i="211" s="1"/>
  <c r="H8" i="211"/>
  <c r="I23" i="210"/>
  <c r="G8" i="210"/>
  <c r="I23" i="209"/>
  <c r="F8" i="209"/>
  <c r="I23" i="208"/>
  <c r="G8" i="208"/>
  <c r="H8" i="208" s="1"/>
  <c r="B11" i="208" s="1"/>
  <c r="C11" i="208" s="1"/>
  <c r="D11" i="208" s="1"/>
  <c r="E11" i="208" s="1"/>
  <c r="F11" i="208" s="1"/>
  <c r="G11" i="208" s="1"/>
  <c r="H11" i="208" s="1"/>
  <c r="B14" i="208" s="1"/>
  <c r="C14" i="208" s="1"/>
  <c r="D14" i="208" s="1"/>
  <c r="E14" i="208" s="1"/>
  <c r="F14" i="208" s="1"/>
  <c r="G14" i="208" s="1"/>
  <c r="H14" i="208" s="1"/>
  <c r="B17" i="208" s="1"/>
  <c r="C17" i="208" s="1"/>
  <c r="D17" i="208" s="1"/>
  <c r="E17" i="208" s="1"/>
  <c r="F17" i="208" s="1"/>
  <c r="G17" i="208" s="1"/>
  <c r="H17" i="208" s="1"/>
  <c r="B20" i="208" s="1"/>
  <c r="C20" i="208" s="1"/>
  <c r="D20" i="208" s="1"/>
  <c r="E20" i="208" s="1"/>
  <c r="I23" i="207"/>
  <c r="F8" i="207"/>
  <c r="G8" i="207" s="1"/>
  <c r="H8" i="207" s="1"/>
  <c r="B11" i="207" s="1"/>
  <c r="C11" i="207" s="1"/>
  <c r="D11" i="207" s="1"/>
  <c r="E11" i="207" s="1"/>
  <c r="F11" i="207" s="1"/>
  <c r="G11" i="207" s="1"/>
  <c r="H11" i="207" s="1"/>
  <c r="B14" i="207" s="1"/>
  <c r="C14" i="207" s="1"/>
  <c r="D14" i="207" s="1"/>
  <c r="E14" i="207" s="1"/>
  <c r="F14" i="207" s="1"/>
  <c r="G14" i="207" s="1"/>
  <c r="H14" i="207" s="1"/>
  <c r="B17" i="207" s="1"/>
  <c r="C17" i="207" s="1"/>
  <c r="D17" i="207" s="1"/>
  <c r="E17" i="207" s="1"/>
  <c r="F17" i="207" s="1"/>
  <c r="G17" i="207" s="1"/>
  <c r="H17" i="207" s="1"/>
  <c r="B20" i="207" s="1"/>
  <c r="C20" i="207" s="1"/>
  <c r="D20" i="207" s="1"/>
  <c r="I23" i="206"/>
  <c r="I23" i="205"/>
  <c r="D8" i="205"/>
  <c r="E8" i="205" s="1"/>
  <c r="F8" i="205" s="1"/>
  <c r="G8" i="205" s="1"/>
  <c r="H8" i="205" s="1"/>
  <c r="B11" i="205" s="1"/>
  <c r="C11" i="205" s="1"/>
  <c r="D11" i="205" s="1"/>
  <c r="E11" i="205" s="1"/>
  <c r="F11" i="205" s="1"/>
  <c r="G11" i="205" s="1"/>
  <c r="H11" i="205" s="1"/>
  <c r="B14" i="205" s="1"/>
  <c r="C14" i="205" s="1"/>
  <c r="D14" i="205" s="1"/>
  <c r="E14" i="205" s="1"/>
  <c r="F14" i="205" s="1"/>
  <c r="G14" i="205" s="1"/>
  <c r="H14" i="205" s="1"/>
  <c r="B17" i="205" s="1"/>
  <c r="C17" i="205" s="1"/>
  <c r="D17" i="205" s="1"/>
  <c r="E17" i="205" s="1"/>
  <c r="F17" i="205" s="1"/>
  <c r="G17" i="205" s="1"/>
  <c r="H17" i="205" s="1"/>
  <c r="B20" i="205" s="1"/>
  <c r="B12" i="202"/>
  <c r="C12" i="202" s="1"/>
  <c r="D12" i="202" s="1"/>
  <c r="E12" i="202" s="1"/>
  <c r="F12" i="202" s="1"/>
  <c r="G12" i="202" s="1"/>
  <c r="H12" i="202" s="1"/>
  <c r="B15" i="202" s="1"/>
  <c r="C15" i="202" s="1"/>
  <c r="D15" i="202" s="1"/>
  <c r="E15" i="202" s="1"/>
  <c r="F15" i="202" s="1"/>
  <c r="G15" i="202" s="1"/>
  <c r="H15" i="202" s="1"/>
  <c r="B18" i="202" s="1"/>
  <c r="C18" i="202" s="1"/>
  <c r="D18" i="202" s="1"/>
  <c r="E18" i="202" s="1"/>
  <c r="F18" i="202" s="1"/>
  <c r="G18" i="202" s="1"/>
  <c r="H18" i="202" s="1"/>
  <c r="B21" i="202" s="1"/>
  <c r="C21" i="202" s="1"/>
  <c r="D21" i="202" s="1"/>
  <c r="E21" i="202" s="1"/>
  <c r="F21" i="202" s="1"/>
  <c r="G21" i="202" s="1"/>
  <c r="H21" i="202" s="1"/>
  <c r="H9" i="201"/>
  <c r="B12" i="201" s="1"/>
  <c r="C12" i="201" s="1"/>
  <c r="D12" i="201" s="1"/>
  <c r="E12" i="201" s="1"/>
  <c r="F12" i="201" s="1"/>
  <c r="G12" i="201" s="1"/>
  <c r="H12" i="201" s="1"/>
  <c r="B15" i="201" s="1"/>
  <c r="C15" i="201" s="1"/>
  <c r="D15" i="201" s="1"/>
  <c r="E15" i="201" s="1"/>
  <c r="F15" i="201" s="1"/>
  <c r="G15" i="201" s="1"/>
  <c r="H15" i="201" s="1"/>
  <c r="B18" i="201" s="1"/>
  <c r="C18" i="201" s="1"/>
  <c r="D18" i="201" s="1"/>
  <c r="E18" i="201" s="1"/>
  <c r="F18" i="201" s="1"/>
  <c r="G18" i="201" s="1"/>
  <c r="H18" i="201" s="1"/>
  <c r="B21" i="201" s="1"/>
  <c r="C21" i="201" s="1"/>
  <c r="D21" i="201" s="1"/>
  <c r="E21" i="201" s="1"/>
  <c r="F21" i="201" s="1"/>
  <c r="G21" i="201" s="1"/>
  <c r="H21" i="201" s="1"/>
  <c r="G9" i="200"/>
  <c r="H9" i="200" s="1"/>
  <c r="B12" i="200" s="1"/>
  <c r="C12" i="200" s="1"/>
  <c r="D12" i="200" s="1"/>
  <c r="E12" i="200" s="1"/>
  <c r="F12" i="200" s="1"/>
  <c r="G12" i="200" s="1"/>
  <c r="H12" i="200" s="1"/>
  <c r="B15" i="200" s="1"/>
  <c r="C15" i="200" s="1"/>
  <c r="D15" i="200" s="1"/>
  <c r="E15" i="200" s="1"/>
  <c r="F15" i="200" s="1"/>
  <c r="G15" i="200" s="1"/>
  <c r="H15" i="200" s="1"/>
  <c r="B18" i="200" s="1"/>
  <c r="C18" i="200" s="1"/>
  <c r="D18" i="200" s="1"/>
  <c r="E18" i="200" s="1"/>
  <c r="F18" i="200" s="1"/>
  <c r="G18" i="200" s="1"/>
  <c r="H18" i="200" s="1"/>
  <c r="B21" i="200" s="1"/>
  <c r="C21" i="200" s="1"/>
  <c r="D21" i="200" s="1"/>
  <c r="E21" i="200" s="1"/>
  <c r="F21" i="200" s="1"/>
  <c r="G21" i="200" s="1"/>
  <c r="H21" i="200" s="1"/>
  <c r="F9" i="199"/>
  <c r="G9" i="199" s="1"/>
  <c r="H9" i="199" s="1"/>
  <c r="B12" i="199" s="1"/>
  <c r="C12" i="199" s="1"/>
  <c r="D12" i="199" s="1"/>
  <c r="E12" i="199" s="1"/>
  <c r="F12" i="199" s="1"/>
  <c r="G12" i="199" s="1"/>
  <c r="H12" i="199" s="1"/>
  <c r="B15" i="199" s="1"/>
  <c r="C15" i="199" s="1"/>
  <c r="D15" i="199" s="1"/>
  <c r="E15" i="199" s="1"/>
  <c r="F15" i="199" s="1"/>
  <c r="G15" i="199" s="1"/>
  <c r="H15" i="199" s="1"/>
  <c r="B18" i="199" s="1"/>
  <c r="C18" i="199" s="1"/>
  <c r="D18" i="199" s="1"/>
  <c r="E18" i="199" s="1"/>
  <c r="F18" i="199" s="1"/>
  <c r="G18" i="199" s="1"/>
  <c r="H18" i="199" s="1"/>
  <c r="B21" i="199" s="1"/>
  <c r="C21" i="199" s="1"/>
  <c r="D21" i="199" s="1"/>
  <c r="E21" i="199" s="1"/>
  <c r="F21" i="199" s="1"/>
  <c r="G21" i="199" s="1"/>
  <c r="H21" i="199" s="1"/>
  <c r="E9" i="198"/>
  <c r="F9" i="198" s="1"/>
  <c r="G9" i="198" s="1"/>
  <c r="H9" i="198" s="1"/>
  <c r="B12" i="198" s="1"/>
  <c r="C12" i="198" s="1"/>
  <c r="D12" i="198" s="1"/>
  <c r="E12" i="198" s="1"/>
  <c r="F12" i="198" s="1"/>
  <c r="G12" i="198" s="1"/>
  <c r="H12" i="198" s="1"/>
  <c r="B15" i="198" s="1"/>
  <c r="C15" i="198" s="1"/>
  <c r="D15" i="198" s="1"/>
  <c r="E15" i="198" s="1"/>
  <c r="F15" i="198" s="1"/>
  <c r="G15" i="198" s="1"/>
  <c r="H15" i="198" s="1"/>
  <c r="B18" i="198" s="1"/>
  <c r="C18" i="198" s="1"/>
  <c r="D18" i="198" s="1"/>
  <c r="E18" i="198" s="1"/>
  <c r="F18" i="198" s="1"/>
  <c r="G18" i="198" s="1"/>
  <c r="H18" i="198" s="1"/>
  <c r="B21" i="198" s="1"/>
  <c r="C21" i="198" s="1"/>
  <c r="D21" i="198" s="1"/>
  <c r="E21" i="198" s="1"/>
  <c r="F21" i="198" s="1"/>
  <c r="G21" i="198" s="1"/>
  <c r="H21" i="198" s="1"/>
  <c r="D9" i="197"/>
  <c r="E9" i="197" s="1"/>
  <c r="F9" i="197" s="1"/>
  <c r="G9" i="197" s="1"/>
  <c r="H9" i="197" s="1"/>
  <c r="B12" i="197" s="1"/>
  <c r="C12" i="197" s="1"/>
  <c r="D12" i="197" s="1"/>
  <c r="E12" i="197" s="1"/>
  <c r="F12" i="197" s="1"/>
  <c r="G12" i="197" s="1"/>
  <c r="H12" i="197" s="1"/>
  <c r="B15" i="197" s="1"/>
  <c r="C15" i="197" s="1"/>
  <c r="D15" i="197" s="1"/>
  <c r="E15" i="197" s="1"/>
  <c r="F15" i="197" s="1"/>
  <c r="G15" i="197" s="1"/>
  <c r="H15" i="197" s="1"/>
  <c r="B18" i="197" s="1"/>
  <c r="C18" i="197" s="1"/>
  <c r="D18" i="197" s="1"/>
  <c r="E18" i="197" s="1"/>
  <c r="F18" i="197" s="1"/>
  <c r="G18" i="197" s="1"/>
  <c r="H18" i="197" s="1"/>
  <c r="B21" i="197" s="1"/>
  <c r="C21" i="197" s="1"/>
  <c r="C9" i="196"/>
  <c r="D9" i="196" s="1"/>
  <c r="E9" i="196" s="1"/>
  <c r="F9" i="196" s="1"/>
  <c r="G9" i="196" s="1"/>
  <c r="H9" i="196" s="1"/>
  <c r="B12" i="196" s="1"/>
  <c r="C12" i="196" s="1"/>
  <c r="D12" i="196" s="1"/>
  <c r="E12" i="196" s="1"/>
  <c r="F12" i="196" s="1"/>
  <c r="G12" i="196" s="1"/>
  <c r="H12" i="196" s="1"/>
  <c r="B15" i="196" s="1"/>
  <c r="C15" i="196" s="1"/>
  <c r="D15" i="196" s="1"/>
  <c r="E15" i="196" s="1"/>
  <c r="F15" i="196" s="1"/>
  <c r="G15" i="196" s="1"/>
  <c r="H15" i="196" s="1"/>
  <c r="B18" i="196" s="1"/>
  <c r="C18" i="196" s="1"/>
  <c r="D18" i="196" s="1"/>
  <c r="E18" i="196" s="1"/>
  <c r="F18" i="196" s="1"/>
  <c r="G18" i="196" s="1"/>
  <c r="H18" i="196" s="1"/>
  <c r="B21" i="196" s="1"/>
  <c r="C21" i="196" s="1"/>
  <c r="D21" i="196" s="1"/>
  <c r="E21" i="196" s="1"/>
  <c r="F21" i="196" s="1"/>
  <c r="G21" i="196" s="1"/>
  <c r="H21" i="196" s="1"/>
  <c r="B12" i="204"/>
  <c r="C12" i="204" s="1"/>
  <c r="D12" i="204" s="1"/>
  <c r="E12" i="204" s="1"/>
  <c r="F12" i="204" s="1"/>
  <c r="G12" i="204" s="1"/>
  <c r="H12" i="204" s="1"/>
  <c r="B15" i="204" s="1"/>
  <c r="C15" i="204" s="1"/>
  <c r="D15" i="204" s="1"/>
  <c r="E15" i="204" s="1"/>
  <c r="F15" i="204" s="1"/>
  <c r="G15" i="204" s="1"/>
  <c r="H15" i="204" s="1"/>
  <c r="B18" i="204" s="1"/>
  <c r="C18" i="204" s="1"/>
  <c r="D18" i="204" s="1"/>
  <c r="E18" i="204" s="1"/>
  <c r="F18" i="204" s="1"/>
  <c r="G18" i="204" s="1"/>
  <c r="H18" i="204" s="1"/>
  <c r="H9" i="195"/>
  <c r="B12" i="195" s="1"/>
  <c r="C12" i="195" s="1"/>
  <c r="D12" i="195" s="1"/>
  <c r="E12" i="195" s="1"/>
  <c r="F12" i="195" s="1"/>
  <c r="G12" i="195" s="1"/>
  <c r="H12" i="195" s="1"/>
  <c r="B15" i="195" s="1"/>
  <c r="C15" i="195" s="1"/>
  <c r="D15" i="195" s="1"/>
  <c r="E15" i="195" s="1"/>
  <c r="F15" i="195" s="1"/>
  <c r="G15" i="195" s="1"/>
  <c r="H15" i="195" s="1"/>
  <c r="B18" i="195" s="1"/>
  <c r="C18" i="195" s="1"/>
  <c r="D18" i="195" s="1"/>
  <c r="E18" i="195" s="1"/>
  <c r="F18" i="195" s="1"/>
  <c r="G18" i="195" s="1"/>
  <c r="H18" i="195" s="1"/>
  <c r="G9" i="194"/>
  <c r="H9" i="194" s="1"/>
  <c r="B12" i="194" s="1"/>
  <c r="C12" i="194" s="1"/>
  <c r="D12" i="194" s="1"/>
  <c r="E12" i="194" s="1"/>
  <c r="F12" i="194" s="1"/>
  <c r="G12" i="194" s="1"/>
  <c r="H12" i="194" s="1"/>
  <c r="B15" i="194" s="1"/>
  <c r="C15" i="194" s="1"/>
  <c r="D15" i="194" s="1"/>
  <c r="E15" i="194" s="1"/>
  <c r="F15" i="194" s="1"/>
  <c r="G15" i="194" s="1"/>
  <c r="H15" i="194" s="1"/>
  <c r="B18" i="194" s="1"/>
  <c r="C18" i="194" s="1"/>
  <c r="D18" i="194" s="1"/>
  <c r="E18" i="194" s="1"/>
  <c r="F18" i="194" s="1"/>
  <c r="G18" i="194" s="1"/>
  <c r="H18" i="194" s="1"/>
  <c r="F9" i="193"/>
  <c r="G9" i="193" s="1"/>
  <c r="H9" i="193" s="1"/>
  <c r="B12" i="193" s="1"/>
  <c r="C12" i="193" s="1"/>
  <c r="D12" i="193" s="1"/>
  <c r="E12" i="193" s="1"/>
  <c r="F12" i="193" s="1"/>
  <c r="G12" i="193" s="1"/>
  <c r="H12" i="193" s="1"/>
  <c r="B15" i="193" s="1"/>
  <c r="E9" i="192"/>
  <c r="F9" i="192" s="1"/>
  <c r="G9" i="192" s="1"/>
  <c r="H9" i="192" s="1"/>
  <c r="B12" i="192" s="1"/>
  <c r="C12" i="192" s="1"/>
  <c r="D12" i="192" s="1"/>
  <c r="E12" i="192" s="1"/>
  <c r="F12" i="192" s="1"/>
  <c r="G12" i="192" s="1"/>
  <c r="H12" i="192" s="1"/>
  <c r="B15" i="192" s="1"/>
  <c r="C15" i="192" s="1"/>
  <c r="D15" i="192" s="1"/>
  <c r="E15" i="192" s="1"/>
  <c r="F15" i="192" s="1"/>
  <c r="G15" i="192" s="1"/>
  <c r="H15" i="192" s="1"/>
  <c r="B18" i="192" s="1"/>
  <c r="C18" i="192" s="1"/>
  <c r="D18" i="192" s="1"/>
  <c r="E18" i="192" s="1"/>
  <c r="F18" i="192" s="1"/>
  <c r="G18" i="192" s="1"/>
  <c r="H18" i="192" s="1"/>
  <c r="D9" i="191"/>
  <c r="E9" i="191" s="1"/>
  <c r="F9" i="191" s="1"/>
  <c r="G9" i="191" s="1"/>
  <c r="H9" i="191" s="1"/>
  <c r="B12" i="191" s="1"/>
  <c r="C12" i="191" s="1"/>
  <c r="D12" i="191" s="1"/>
  <c r="E12" i="191" s="1"/>
  <c r="F12" i="191" s="1"/>
  <c r="G12" i="191" s="1"/>
  <c r="H12" i="191" s="1"/>
  <c r="B15" i="191" s="1"/>
  <c r="C15" i="191" s="1"/>
  <c r="D15" i="191" s="1"/>
  <c r="E15" i="191" s="1"/>
  <c r="F15" i="191" s="1"/>
  <c r="G15" i="191" s="1"/>
  <c r="H15" i="191" s="1"/>
  <c r="B18" i="191" s="1"/>
  <c r="C18" i="191" s="1"/>
  <c r="D18" i="191" s="1"/>
  <c r="E18" i="191" s="1"/>
  <c r="F18" i="191" s="1"/>
  <c r="G18" i="191" s="1"/>
  <c r="H18" i="191" s="1"/>
  <c r="C9" i="190"/>
  <c r="D9" i="190" s="1"/>
  <c r="E9" i="190" s="1"/>
  <c r="F9" i="190" s="1"/>
  <c r="G9" i="190" s="1"/>
  <c r="H9" i="190" s="1"/>
  <c r="B12" i="190" s="1"/>
  <c r="C12" i="190" s="1"/>
  <c r="D12" i="190" s="1"/>
  <c r="E12" i="190" s="1"/>
  <c r="F12" i="190" s="1"/>
  <c r="G12" i="190" s="1"/>
  <c r="H12" i="190" s="1"/>
  <c r="B15" i="190" s="1"/>
  <c r="C15" i="190" s="1"/>
  <c r="D15" i="190" s="1"/>
  <c r="E15" i="190" s="1"/>
  <c r="F15" i="190" s="1"/>
  <c r="G15" i="190" s="1"/>
  <c r="H15" i="190" s="1"/>
  <c r="B18" i="190" s="1"/>
  <c r="C18" i="190" s="1"/>
  <c r="D18" i="190" s="1"/>
  <c r="E18" i="190" s="1"/>
  <c r="F18" i="190" s="1"/>
  <c r="G18" i="190" s="1"/>
  <c r="H18" i="190" s="1"/>
  <c r="I20" i="204"/>
  <c r="H8" i="204"/>
  <c r="C11" i="204" s="1"/>
  <c r="D11" i="204" s="1"/>
  <c r="E11" i="204" s="1"/>
  <c r="F11" i="204" s="1"/>
  <c r="G11" i="204" s="1"/>
  <c r="H11" i="204" s="1"/>
  <c r="B14" i="204" s="1"/>
  <c r="C14" i="204" s="1"/>
  <c r="D14" i="204" s="1"/>
  <c r="E14" i="204" s="1"/>
  <c r="F14" i="204" s="1"/>
  <c r="G14" i="204" s="1"/>
  <c r="H14" i="204" s="1"/>
  <c r="B17" i="204" s="1"/>
  <c r="C17" i="204" s="1"/>
  <c r="D17" i="204" s="1"/>
  <c r="E17" i="204" s="1"/>
  <c r="F17" i="204" s="1"/>
  <c r="G17" i="204" s="1"/>
  <c r="B12" i="203"/>
  <c r="C12" i="203" s="1"/>
  <c r="D12" i="203" s="1"/>
  <c r="E12" i="203" s="1"/>
  <c r="F12" i="203" s="1"/>
  <c r="G12" i="203" s="1"/>
  <c r="H12" i="203" s="1"/>
  <c r="B15" i="203" s="1"/>
  <c r="C15" i="203" s="1"/>
  <c r="D15" i="203" s="1"/>
  <c r="E15" i="203" s="1"/>
  <c r="F15" i="203" s="1"/>
  <c r="G15" i="203" s="1"/>
  <c r="H15" i="203" s="1"/>
  <c r="B18" i="203" s="1"/>
  <c r="C18" i="203" s="1"/>
  <c r="D18" i="203" s="1"/>
  <c r="E18" i="203" s="1"/>
  <c r="F18" i="203" s="1"/>
  <c r="G18" i="203" s="1"/>
  <c r="H18" i="203" s="1"/>
  <c r="I20" i="203"/>
  <c r="H8" i="203"/>
  <c r="B11" i="203" s="1"/>
  <c r="C11" i="203" s="1"/>
  <c r="D11" i="203" s="1"/>
  <c r="E11" i="203" s="1"/>
  <c r="F11" i="203" s="1"/>
  <c r="G11" i="203" s="1"/>
  <c r="H11" i="203" s="1"/>
  <c r="B14" i="203" s="1"/>
  <c r="C14" i="203" s="1"/>
  <c r="D14" i="203" s="1"/>
  <c r="E14" i="203" s="1"/>
  <c r="F14" i="203" s="1"/>
  <c r="G14" i="203" s="1"/>
  <c r="H14" i="203" s="1"/>
  <c r="B17" i="203" s="1"/>
  <c r="C17" i="203" s="1"/>
  <c r="D17" i="203" s="1"/>
  <c r="E17" i="203" s="1"/>
  <c r="F17" i="203" s="1"/>
  <c r="G17" i="203" s="1"/>
  <c r="H4" i="203"/>
  <c r="C4" i="203"/>
  <c r="F3" i="203"/>
  <c r="I20" i="202"/>
  <c r="C11" i="202"/>
  <c r="D11" i="202" s="1"/>
  <c r="E11" i="202" s="1"/>
  <c r="F11" i="202" s="1"/>
  <c r="G11" i="202" s="1"/>
  <c r="H11" i="202" s="1"/>
  <c r="B14" i="202" s="1"/>
  <c r="C14" i="202" s="1"/>
  <c r="D14" i="202" s="1"/>
  <c r="E14" i="202" s="1"/>
  <c r="F14" i="202" s="1"/>
  <c r="G14" i="202" s="1"/>
  <c r="H14" i="202" s="1"/>
  <c r="B17" i="202" s="1"/>
  <c r="C17" i="202" s="1"/>
  <c r="D17" i="202" s="1"/>
  <c r="E17" i="202" s="1"/>
  <c r="F17" i="202" s="1"/>
  <c r="G17" i="202" s="1"/>
  <c r="H17" i="202" s="1"/>
  <c r="B20" i="202" s="1"/>
  <c r="C20" i="202" s="1"/>
  <c r="D20" i="202" s="1"/>
  <c r="E20" i="202" s="1"/>
  <c r="F20" i="202" s="1"/>
  <c r="G20" i="202" s="1"/>
  <c r="H20" i="202" s="1"/>
  <c r="I20" i="201"/>
  <c r="B11" i="201"/>
  <c r="C11" i="201" s="1"/>
  <c r="D11" i="201" s="1"/>
  <c r="E11" i="201" s="1"/>
  <c r="F11" i="201" s="1"/>
  <c r="G11" i="201" s="1"/>
  <c r="H11" i="201" s="1"/>
  <c r="B14" i="201" s="1"/>
  <c r="C14" i="201" s="1"/>
  <c r="D14" i="201" s="1"/>
  <c r="E14" i="201" s="1"/>
  <c r="F14" i="201" s="1"/>
  <c r="G14" i="201" s="1"/>
  <c r="H14" i="201" s="1"/>
  <c r="B17" i="201" s="1"/>
  <c r="C17" i="201" s="1"/>
  <c r="D17" i="201" s="1"/>
  <c r="E17" i="201" s="1"/>
  <c r="F17" i="201" s="1"/>
  <c r="G17" i="201" s="1"/>
  <c r="H17" i="201" s="1"/>
  <c r="B20" i="201" s="1"/>
  <c r="C20" i="201" s="1"/>
  <c r="D20" i="201" s="1"/>
  <c r="E20" i="201" s="1"/>
  <c r="F20" i="201" s="1"/>
  <c r="G20" i="201" s="1"/>
  <c r="I20" i="200"/>
  <c r="H8" i="200"/>
  <c r="B11" i="200" s="1"/>
  <c r="C11" i="200" s="1"/>
  <c r="D11" i="200" s="1"/>
  <c r="E11" i="200" s="1"/>
  <c r="F11" i="200" s="1"/>
  <c r="G11" i="200" s="1"/>
  <c r="H11" i="200" s="1"/>
  <c r="B14" i="200" s="1"/>
  <c r="C14" i="200" s="1"/>
  <c r="D14" i="200" s="1"/>
  <c r="E14" i="200" s="1"/>
  <c r="F14" i="200" s="1"/>
  <c r="G14" i="200" s="1"/>
  <c r="H14" i="200" s="1"/>
  <c r="B17" i="200" s="1"/>
  <c r="C17" i="200" s="1"/>
  <c r="D17" i="200" s="1"/>
  <c r="E17" i="200" s="1"/>
  <c r="F17" i="200" s="1"/>
  <c r="G17" i="200" s="1"/>
  <c r="H17" i="200" s="1"/>
  <c r="B20" i="200" s="1"/>
  <c r="C20" i="200" s="1"/>
  <c r="D20" i="200" s="1"/>
  <c r="E20" i="200" s="1"/>
  <c r="F20" i="200" s="1"/>
  <c r="I20" i="199"/>
  <c r="I20" i="198"/>
  <c r="I20" i="197"/>
  <c r="I20" i="196"/>
  <c r="D8" i="196"/>
  <c r="E8" i="196" s="1"/>
  <c r="F8" i="196" s="1"/>
  <c r="G8" i="196" s="1"/>
  <c r="H8" i="196" s="1"/>
  <c r="B11" i="196" s="1"/>
  <c r="C11" i="196" s="1"/>
  <c r="D11" i="196" s="1"/>
  <c r="E11" i="196" s="1"/>
  <c r="F11" i="196" s="1"/>
  <c r="G11" i="196" s="1"/>
  <c r="H11" i="196" s="1"/>
  <c r="B14" i="196" s="1"/>
  <c r="C14" i="196" s="1"/>
  <c r="D14" i="196" s="1"/>
  <c r="E14" i="196" s="1"/>
  <c r="F14" i="196" s="1"/>
  <c r="G14" i="196" s="1"/>
  <c r="H14" i="196" s="1"/>
  <c r="B17" i="196" s="1"/>
  <c r="C17" i="196" s="1"/>
  <c r="D17" i="196" s="1"/>
  <c r="E17" i="196" s="1"/>
  <c r="F17" i="196" s="1"/>
  <c r="G17" i="196" s="1"/>
  <c r="H17" i="196" s="1"/>
  <c r="B20" i="196" s="1"/>
  <c r="I20" i="195"/>
  <c r="I20" i="194"/>
  <c r="H8" i="194"/>
  <c r="B11" i="194" s="1"/>
  <c r="C11" i="194" s="1"/>
  <c r="D11" i="194" s="1"/>
  <c r="E11" i="194" s="1"/>
  <c r="F11" i="194" s="1"/>
  <c r="G11" i="194" s="1"/>
  <c r="H11" i="194" s="1"/>
  <c r="B14" i="194" s="1"/>
  <c r="C14" i="194" s="1"/>
  <c r="D14" i="194" s="1"/>
  <c r="E14" i="194" s="1"/>
  <c r="F14" i="194" s="1"/>
  <c r="G14" i="194" s="1"/>
  <c r="H14" i="194" s="1"/>
  <c r="B17" i="194" s="1"/>
  <c r="C17" i="194" s="1"/>
  <c r="D17" i="194" s="1"/>
  <c r="E17" i="194" s="1"/>
  <c r="F17" i="194" s="1"/>
  <c r="I20" i="193"/>
  <c r="G8" i="193"/>
  <c r="H8" i="193" s="1"/>
  <c r="B11" i="193" s="1"/>
  <c r="C11" i="193" s="1"/>
  <c r="D11" i="193" s="1"/>
  <c r="E11" i="193" s="1"/>
  <c r="F11" i="193" s="1"/>
  <c r="G11" i="193" s="1"/>
  <c r="H11" i="193" s="1"/>
  <c r="B14" i="193" s="1"/>
  <c r="C14" i="193" s="1"/>
  <c r="D14" i="193" s="1"/>
  <c r="E14" i="193" s="1"/>
  <c r="F14" i="193" s="1"/>
  <c r="G14" i="193" s="1"/>
  <c r="H14" i="193" s="1"/>
  <c r="B17" i="193" s="1"/>
  <c r="C17" i="193" s="1"/>
  <c r="D17" i="193" s="1"/>
  <c r="E17" i="193" s="1"/>
  <c r="I20" i="192"/>
  <c r="D8" i="192"/>
  <c r="I20" i="191"/>
  <c r="I20" i="190"/>
  <c r="B12" i="189"/>
  <c r="C12" i="189" s="1"/>
  <c r="D12" i="189" s="1"/>
  <c r="E12" i="189" s="1"/>
  <c r="F12" i="189" s="1"/>
  <c r="G12" i="189" s="1"/>
  <c r="H12" i="189" s="1"/>
  <c r="B15" i="189" s="1"/>
  <c r="C15" i="189" s="1"/>
  <c r="D15" i="189" s="1"/>
  <c r="E15" i="189" s="1"/>
  <c r="F15" i="189" s="1"/>
  <c r="G15" i="189" s="1"/>
  <c r="H15" i="189" s="1"/>
  <c r="B18" i="189" s="1"/>
  <c r="C18" i="189" s="1"/>
  <c r="D18" i="189" s="1"/>
  <c r="E18" i="189" s="1"/>
  <c r="F18" i="189" s="1"/>
  <c r="G18" i="189" s="1"/>
  <c r="H18" i="189" s="1"/>
  <c r="H9" i="188"/>
  <c r="B12" i="188" s="1"/>
  <c r="C12" i="188" s="1"/>
  <c r="D12" i="188" s="1"/>
  <c r="E12" i="188" s="1"/>
  <c r="F12" i="188" s="1"/>
  <c r="G12" i="188" s="1"/>
  <c r="H12" i="188" s="1"/>
  <c r="B15" i="188" s="1"/>
  <c r="C15" i="188" s="1"/>
  <c r="D15" i="188" s="1"/>
  <c r="E15" i="188" s="1"/>
  <c r="F15" i="188" s="1"/>
  <c r="G15" i="188" s="1"/>
  <c r="H15" i="188" s="1"/>
  <c r="B18" i="188" s="1"/>
  <c r="C18" i="188" s="1"/>
  <c r="D18" i="188" s="1"/>
  <c r="E18" i="188" s="1"/>
  <c r="F18" i="188" s="1"/>
  <c r="G18" i="188" s="1"/>
  <c r="H18" i="188" s="1"/>
  <c r="G9" i="187"/>
  <c r="H9" i="187" s="1"/>
  <c r="B12" i="187" s="1"/>
  <c r="C12" i="187" s="1"/>
  <c r="D12" i="187" s="1"/>
  <c r="E12" i="187" s="1"/>
  <c r="F12" i="187" s="1"/>
  <c r="G12" i="187" s="1"/>
  <c r="H12" i="187" s="1"/>
  <c r="B15" i="187" s="1"/>
  <c r="C15" i="187" s="1"/>
  <c r="D15" i="187" s="1"/>
  <c r="E15" i="187" s="1"/>
  <c r="F15" i="187" s="1"/>
  <c r="G15" i="187" s="1"/>
  <c r="H15" i="187" s="1"/>
  <c r="B18" i="187" s="1"/>
  <c r="C18" i="187" s="1"/>
  <c r="D18" i="187" s="1"/>
  <c r="E18" i="187" s="1"/>
  <c r="F18" i="187" s="1"/>
  <c r="G18" i="187" s="1"/>
  <c r="H18" i="187" s="1"/>
  <c r="F9" i="186"/>
  <c r="G9" i="186" s="1"/>
  <c r="H9" i="186" s="1"/>
  <c r="B12" i="186" s="1"/>
  <c r="C12" i="186" s="1"/>
  <c r="D12" i="186" s="1"/>
  <c r="E12" i="186" s="1"/>
  <c r="F12" i="186" s="1"/>
  <c r="G12" i="186" s="1"/>
  <c r="H12" i="186" s="1"/>
  <c r="B15" i="186" s="1"/>
  <c r="C15" i="186" s="1"/>
  <c r="D15" i="186" s="1"/>
  <c r="E15" i="186" s="1"/>
  <c r="F15" i="186" s="1"/>
  <c r="G15" i="186" s="1"/>
  <c r="H15" i="186" s="1"/>
  <c r="B18" i="186" s="1"/>
  <c r="C18" i="186" s="1"/>
  <c r="D18" i="186" s="1"/>
  <c r="E18" i="186" s="1"/>
  <c r="F18" i="186" s="1"/>
  <c r="G18" i="186" s="1"/>
  <c r="H18" i="186" s="1"/>
  <c r="E9" i="185"/>
  <c r="F9" i="185" s="1"/>
  <c r="G9" i="185" s="1"/>
  <c r="H9" i="185" s="1"/>
  <c r="B12" i="185" s="1"/>
  <c r="C12" i="185" s="1"/>
  <c r="D12" i="185" s="1"/>
  <c r="E12" i="185" s="1"/>
  <c r="F12" i="185" s="1"/>
  <c r="G12" i="185" s="1"/>
  <c r="H12" i="185" s="1"/>
  <c r="B15" i="185" s="1"/>
  <c r="C15" i="185" s="1"/>
  <c r="D15" i="185" s="1"/>
  <c r="E15" i="185" s="1"/>
  <c r="F15" i="185" s="1"/>
  <c r="G15" i="185" s="1"/>
  <c r="H15" i="185" s="1"/>
  <c r="B18" i="185" s="1"/>
  <c r="C18" i="185" s="1"/>
  <c r="D18" i="185" s="1"/>
  <c r="E18" i="185" s="1"/>
  <c r="F18" i="185" s="1"/>
  <c r="G18" i="185" s="1"/>
  <c r="H18" i="185" s="1"/>
  <c r="D9" i="184"/>
  <c r="E9" i="184" s="1"/>
  <c r="F9" i="184" s="1"/>
  <c r="G9" i="184" s="1"/>
  <c r="H9" i="184" s="1"/>
  <c r="B12" i="184" s="1"/>
  <c r="C12" i="184" s="1"/>
  <c r="D12" i="184" s="1"/>
  <c r="E12" i="184" s="1"/>
  <c r="F12" i="184" s="1"/>
  <c r="G12" i="184" s="1"/>
  <c r="H12" i="184" s="1"/>
  <c r="B15" i="184" s="1"/>
  <c r="C15" i="184" s="1"/>
  <c r="D15" i="184" s="1"/>
  <c r="E15" i="184" s="1"/>
  <c r="F15" i="184" s="1"/>
  <c r="G15" i="184" s="1"/>
  <c r="H15" i="184" s="1"/>
  <c r="B18" i="184" s="1"/>
  <c r="C18" i="184" s="1"/>
  <c r="D18" i="184" s="1"/>
  <c r="E18" i="184" s="1"/>
  <c r="F18" i="184" s="1"/>
  <c r="G18" i="184" s="1"/>
  <c r="H18" i="184" s="1"/>
  <c r="C9" i="183"/>
  <c r="D9" i="183" s="1"/>
  <c r="E9" i="183" s="1"/>
  <c r="F9" i="183" s="1"/>
  <c r="G9" i="183" s="1"/>
  <c r="H9" i="183" s="1"/>
  <c r="B12" i="183" s="1"/>
  <c r="C12" i="183" s="1"/>
  <c r="D12" i="183" s="1"/>
  <c r="E12" i="183" s="1"/>
  <c r="F12" i="183" s="1"/>
  <c r="G12" i="183" s="1"/>
  <c r="H12" i="183" s="1"/>
  <c r="B15" i="183" s="1"/>
  <c r="C15" i="183" s="1"/>
  <c r="D15" i="183" s="1"/>
  <c r="E15" i="183" s="1"/>
  <c r="F15" i="183" s="1"/>
  <c r="G15" i="183" s="1"/>
  <c r="H15" i="183" s="1"/>
  <c r="B18" i="183" s="1"/>
  <c r="C18" i="183" s="1"/>
  <c r="D18" i="183" s="1"/>
  <c r="E18" i="183" s="1"/>
  <c r="F18" i="183" s="1"/>
  <c r="G18" i="183" s="1"/>
  <c r="H18" i="183" s="1"/>
  <c r="I20" i="189"/>
  <c r="C11" i="189"/>
  <c r="D11" i="189" s="1"/>
  <c r="E11" i="189" s="1"/>
  <c r="F11" i="189" s="1"/>
  <c r="G11" i="189" s="1"/>
  <c r="H11" i="189" s="1"/>
  <c r="B14" i="189" s="1"/>
  <c r="C14" i="189" s="1"/>
  <c r="D14" i="189" s="1"/>
  <c r="E14" i="189" s="1"/>
  <c r="F14" i="189" s="1"/>
  <c r="G14" i="189" s="1"/>
  <c r="H14" i="189" s="1"/>
  <c r="B17" i="189" s="1"/>
  <c r="C17" i="189" s="1"/>
  <c r="D17" i="189" s="1"/>
  <c r="E17" i="189" s="1"/>
  <c r="F17" i="189" s="1"/>
  <c r="G17" i="189" s="1"/>
  <c r="H17" i="189" s="1"/>
  <c r="I20" i="188"/>
  <c r="I20" i="187"/>
  <c r="H8" i="187"/>
  <c r="B11" i="187" s="1"/>
  <c r="C11" i="187" s="1"/>
  <c r="D11" i="187" s="1"/>
  <c r="E11" i="187" s="1"/>
  <c r="F11" i="187" s="1"/>
  <c r="G11" i="187" s="1"/>
  <c r="H11" i="187" s="1"/>
  <c r="B14" i="187" s="1"/>
  <c r="C14" i="187" s="1"/>
  <c r="D14" i="187" s="1"/>
  <c r="E14" i="187" s="1"/>
  <c r="F14" i="187" s="1"/>
  <c r="G14" i="187" s="1"/>
  <c r="H14" i="187" s="1"/>
  <c r="B17" i="187" s="1"/>
  <c r="C17" i="187" s="1"/>
  <c r="D17" i="187" s="1"/>
  <c r="E17" i="187" s="1"/>
  <c r="F17" i="187" s="1"/>
  <c r="I20" i="186"/>
  <c r="G8" i="186"/>
  <c r="H8" i="186" s="1"/>
  <c r="B11" i="186" s="1"/>
  <c r="C11" i="186" s="1"/>
  <c r="D11" i="186" s="1"/>
  <c r="E11" i="186" s="1"/>
  <c r="F11" i="186" s="1"/>
  <c r="G11" i="186" s="1"/>
  <c r="H11" i="186" s="1"/>
  <c r="B14" i="186" s="1"/>
  <c r="C14" i="186" s="1"/>
  <c r="D14" i="186" s="1"/>
  <c r="E14" i="186" s="1"/>
  <c r="F14" i="186" s="1"/>
  <c r="G14" i="186" s="1"/>
  <c r="H14" i="186" s="1"/>
  <c r="B17" i="186" s="1"/>
  <c r="C17" i="186" s="1"/>
  <c r="D17" i="186" s="1"/>
  <c r="E17" i="186" s="1"/>
  <c r="I20" i="185"/>
  <c r="F8" i="185"/>
  <c r="G8" i="185" s="1"/>
  <c r="H8" i="185" s="1"/>
  <c r="B11" i="185" s="1"/>
  <c r="C11" i="185" s="1"/>
  <c r="D11" i="185" s="1"/>
  <c r="E11" i="185" s="1"/>
  <c r="F11" i="185" s="1"/>
  <c r="G11" i="185" s="1"/>
  <c r="H11" i="185" s="1"/>
  <c r="B14" i="185" s="1"/>
  <c r="C14" i="185" s="1"/>
  <c r="D14" i="185" s="1"/>
  <c r="E14" i="185" s="1"/>
  <c r="F14" i="185" s="1"/>
  <c r="G14" i="185" s="1"/>
  <c r="H14" i="185" s="1"/>
  <c r="B17" i="185" s="1"/>
  <c r="C17" i="185" s="1"/>
  <c r="D17" i="185" s="1"/>
  <c r="I20" i="184"/>
  <c r="E8" i="184"/>
  <c r="F8" i="184" s="1"/>
  <c r="G8" i="184" s="1"/>
  <c r="H8" i="184" s="1"/>
  <c r="B11" i="184" s="1"/>
  <c r="C11" i="184" s="1"/>
  <c r="D11" i="184" s="1"/>
  <c r="E11" i="184" s="1"/>
  <c r="F11" i="184" s="1"/>
  <c r="G11" i="184" s="1"/>
  <c r="H11" i="184" s="1"/>
  <c r="B14" i="184" s="1"/>
  <c r="C14" i="184" s="1"/>
  <c r="D14" i="184" s="1"/>
  <c r="E14" i="184" s="1"/>
  <c r="F14" i="184" s="1"/>
  <c r="G14" i="184" s="1"/>
  <c r="H14" i="184" s="1"/>
  <c r="B17" i="184" s="1"/>
  <c r="C17" i="184" s="1"/>
  <c r="I20" i="183"/>
  <c r="B8" i="183"/>
  <c r="F3" i="59"/>
  <c r="F3" i="63"/>
  <c r="F3" i="64"/>
  <c r="F3" i="65"/>
  <c r="F3" i="66"/>
  <c r="F3" i="67"/>
  <c r="F3" i="68"/>
  <c r="F3" i="60"/>
  <c r="F3" i="61"/>
  <c r="F3" i="69"/>
  <c r="F3" i="70"/>
  <c r="F3" i="71"/>
  <c r="F3" i="72"/>
  <c r="F3" i="73"/>
  <c r="F3" i="74"/>
  <c r="F3" i="80"/>
  <c r="B12" i="182"/>
  <c r="C12" i="182" s="1"/>
  <c r="D12" i="182" s="1"/>
  <c r="E12" i="182" s="1"/>
  <c r="F12" i="182" s="1"/>
  <c r="G12" i="182" s="1"/>
  <c r="H12" i="182" s="1"/>
  <c r="B15" i="182" s="1"/>
  <c r="C15" i="182" s="1"/>
  <c r="D15" i="182" s="1"/>
  <c r="E15" i="182" s="1"/>
  <c r="F15" i="182" s="1"/>
  <c r="G15" i="182" s="1"/>
  <c r="H15" i="182" s="1"/>
  <c r="B18" i="182" s="1"/>
  <c r="C18" i="182" s="1"/>
  <c r="D18" i="182" s="1"/>
  <c r="E18" i="182" s="1"/>
  <c r="F18" i="182" s="1"/>
  <c r="G18" i="182" s="1"/>
  <c r="H18" i="182" s="1"/>
  <c r="H9" i="181"/>
  <c r="B12" i="181" s="1"/>
  <c r="C12" i="181" s="1"/>
  <c r="D12" i="181" s="1"/>
  <c r="E12" i="181" s="1"/>
  <c r="F12" i="181" s="1"/>
  <c r="G12" i="181" s="1"/>
  <c r="H12" i="181" s="1"/>
  <c r="B15" i="181" s="1"/>
  <c r="C15" i="181" s="1"/>
  <c r="D15" i="181" s="1"/>
  <c r="E15" i="181" s="1"/>
  <c r="F15" i="181" s="1"/>
  <c r="G15" i="181" s="1"/>
  <c r="H15" i="181" s="1"/>
  <c r="B18" i="181" s="1"/>
  <c r="C18" i="181" s="1"/>
  <c r="D18" i="181" s="1"/>
  <c r="E18" i="181" s="1"/>
  <c r="F18" i="181" s="1"/>
  <c r="G18" i="181" s="1"/>
  <c r="H18" i="181" s="1"/>
  <c r="G9" i="180"/>
  <c r="H9" i="180" s="1"/>
  <c r="B12" i="180" s="1"/>
  <c r="C12" i="180" s="1"/>
  <c r="D12" i="180" s="1"/>
  <c r="E12" i="180" s="1"/>
  <c r="F12" i="180" s="1"/>
  <c r="G12" i="180" s="1"/>
  <c r="H12" i="180" s="1"/>
  <c r="B15" i="180" s="1"/>
  <c r="C15" i="180" s="1"/>
  <c r="D15" i="180" s="1"/>
  <c r="E15" i="180" s="1"/>
  <c r="F15" i="180" s="1"/>
  <c r="G15" i="180" s="1"/>
  <c r="H15" i="180" s="1"/>
  <c r="B18" i="180" s="1"/>
  <c r="C18" i="180" s="1"/>
  <c r="D18" i="180" s="1"/>
  <c r="E18" i="180" s="1"/>
  <c r="F18" i="180" s="1"/>
  <c r="G18" i="180" s="1"/>
  <c r="H18" i="180" s="1"/>
  <c r="F9" i="179"/>
  <c r="G9" i="179" s="1"/>
  <c r="H9" i="179" s="1"/>
  <c r="B12" i="179" s="1"/>
  <c r="C12" i="179" s="1"/>
  <c r="D12" i="179" s="1"/>
  <c r="E12" i="179" s="1"/>
  <c r="F12" i="179" s="1"/>
  <c r="G12" i="179" s="1"/>
  <c r="H12" i="179" s="1"/>
  <c r="B15" i="179" s="1"/>
  <c r="C15" i="179" s="1"/>
  <c r="D15" i="179" s="1"/>
  <c r="E15" i="179" s="1"/>
  <c r="F15" i="179" s="1"/>
  <c r="G15" i="179" s="1"/>
  <c r="H15" i="179" s="1"/>
  <c r="B18" i="179" s="1"/>
  <c r="C18" i="179" s="1"/>
  <c r="D18" i="179" s="1"/>
  <c r="E18" i="179" s="1"/>
  <c r="F18" i="179" s="1"/>
  <c r="G18" i="179" s="1"/>
  <c r="H18" i="179" s="1"/>
  <c r="E9" i="178"/>
  <c r="F9" i="178" s="1"/>
  <c r="G9" i="178" s="1"/>
  <c r="H9" i="178" s="1"/>
  <c r="B12" i="178" s="1"/>
  <c r="C12" i="178" s="1"/>
  <c r="D12" i="178" s="1"/>
  <c r="E12" i="178" s="1"/>
  <c r="F12" i="178" s="1"/>
  <c r="G12" i="178" s="1"/>
  <c r="H12" i="178" s="1"/>
  <c r="B15" i="178" s="1"/>
  <c r="C15" i="178" s="1"/>
  <c r="D15" i="178" s="1"/>
  <c r="E15" i="178" s="1"/>
  <c r="F15" i="178" s="1"/>
  <c r="G15" i="178" s="1"/>
  <c r="H15" i="178" s="1"/>
  <c r="B18" i="178" s="1"/>
  <c r="C18" i="178" s="1"/>
  <c r="D18" i="178" s="1"/>
  <c r="E18" i="178" s="1"/>
  <c r="F18" i="178" s="1"/>
  <c r="G18" i="178" s="1"/>
  <c r="H18" i="178" s="1"/>
  <c r="D9" i="177"/>
  <c r="E9" i="177" s="1"/>
  <c r="F9" i="177" s="1"/>
  <c r="G9" i="177" s="1"/>
  <c r="H9" i="177" s="1"/>
  <c r="B12" i="177" s="1"/>
  <c r="C12" i="177" s="1"/>
  <c r="D12" i="177" s="1"/>
  <c r="E12" i="177" s="1"/>
  <c r="F12" i="177" s="1"/>
  <c r="G12" i="177" s="1"/>
  <c r="H12" i="177" s="1"/>
  <c r="B15" i="177" s="1"/>
  <c r="C15" i="177" s="1"/>
  <c r="D15" i="177" s="1"/>
  <c r="E15" i="177" s="1"/>
  <c r="F15" i="177" s="1"/>
  <c r="G15" i="177" s="1"/>
  <c r="H15" i="177" s="1"/>
  <c r="B18" i="177" s="1"/>
  <c r="C18" i="177" s="1"/>
  <c r="D18" i="177" s="1"/>
  <c r="E18" i="177" s="1"/>
  <c r="F18" i="177" s="1"/>
  <c r="G18" i="177" s="1"/>
  <c r="H18" i="177" s="1"/>
  <c r="C9" i="176"/>
  <c r="D9" i="176" s="1"/>
  <c r="E9" i="176" s="1"/>
  <c r="F9" i="176" s="1"/>
  <c r="G9" i="176" s="1"/>
  <c r="H9" i="176" s="1"/>
  <c r="B12" i="176" s="1"/>
  <c r="C12" i="176" s="1"/>
  <c r="D12" i="176" s="1"/>
  <c r="E12" i="176" s="1"/>
  <c r="F12" i="176" s="1"/>
  <c r="G12" i="176" s="1"/>
  <c r="H12" i="176" s="1"/>
  <c r="B15" i="176" s="1"/>
  <c r="C15" i="176" s="1"/>
  <c r="D15" i="176" s="1"/>
  <c r="E15" i="176" s="1"/>
  <c r="F15" i="176" s="1"/>
  <c r="G15" i="176" s="1"/>
  <c r="H15" i="176" s="1"/>
  <c r="B18" i="176" s="1"/>
  <c r="C18" i="176" s="1"/>
  <c r="D18" i="176" s="1"/>
  <c r="E18" i="176" s="1"/>
  <c r="F18" i="176" s="1"/>
  <c r="G18" i="176" s="1"/>
  <c r="H18" i="176" s="1"/>
  <c r="I20" i="182"/>
  <c r="H8" i="182"/>
  <c r="I20" i="181"/>
  <c r="G8" i="181"/>
  <c r="I20" i="180"/>
  <c r="F8" i="180"/>
  <c r="I20" i="179"/>
  <c r="E8" i="179"/>
  <c r="I20" i="178"/>
  <c r="D8" i="178"/>
  <c r="I20" i="177"/>
  <c r="C8" i="177"/>
  <c r="I20" i="176"/>
  <c r="D8" i="176"/>
  <c r="E8" i="176" s="1"/>
  <c r="F8" i="176" s="1"/>
  <c r="G8" i="176" s="1"/>
  <c r="H8" i="176" s="1"/>
  <c r="B11" i="176" s="1"/>
  <c r="C11" i="176" s="1"/>
  <c r="D11" i="176" s="1"/>
  <c r="E11" i="176" s="1"/>
  <c r="F11" i="176" s="1"/>
  <c r="G11" i="176" s="1"/>
  <c r="H11" i="176" s="1"/>
  <c r="B14" i="176" s="1"/>
  <c r="C14" i="176" s="1"/>
  <c r="D14" i="176" s="1"/>
  <c r="E14" i="176" s="1"/>
  <c r="F14" i="176" s="1"/>
  <c r="G14" i="176" s="1"/>
  <c r="H14" i="176" s="1"/>
  <c r="B17" i="176" s="1"/>
  <c r="C17" i="176" s="1"/>
  <c r="D17" i="176" s="1"/>
  <c r="E17" i="176" s="1"/>
  <c r="F17" i="176" s="1"/>
  <c r="G17" i="176" s="1"/>
  <c r="H17" i="176" s="1"/>
  <c r="H9" i="174"/>
  <c r="B12" i="174" s="1"/>
  <c r="C12" i="174" s="1"/>
  <c r="D12" i="174" s="1"/>
  <c r="E12" i="174" s="1"/>
  <c r="F12" i="174" s="1"/>
  <c r="G12" i="174" s="1"/>
  <c r="H12" i="174" s="1"/>
  <c r="B15" i="174" s="1"/>
  <c r="C15" i="174" s="1"/>
  <c r="D15" i="174" s="1"/>
  <c r="E15" i="174" s="1"/>
  <c r="F15" i="174" s="1"/>
  <c r="G15" i="174" s="1"/>
  <c r="H15" i="174" s="1"/>
  <c r="B18" i="174" s="1"/>
  <c r="C18" i="174" s="1"/>
  <c r="D18" i="174" s="1"/>
  <c r="E18" i="174" s="1"/>
  <c r="F18" i="174" s="1"/>
  <c r="G18" i="174" s="1"/>
  <c r="H18" i="174" s="1"/>
  <c r="G9" i="173"/>
  <c r="H9" i="173" s="1"/>
  <c r="B12" i="173" s="1"/>
  <c r="C12" i="173" s="1"/>
  <c r="D12" i="173" s="1"/>
  <c r="E12" i="173" s="1"/>
  <c r="F12" i="173" s="1"/>
  <c r="G12" i="173" s="1"/>
  <c r="H12" i="173" s="1"/>
  <c r="B15" i="173" s="1"/>
  <c r="C15" i="173" s="1"/>
  <c r="D15" i="173" s="1"/>
  <c r="E15" i="173" s="1"/>
  <c r="F15" i="173" s="1"/>
  <c r="G15" i="173" s="1"/>
  <c r="H15" i="173" s="1"/>
  <c r="B18" i="173" s="1"/>
  <c r="C18" i="173" s="1"/>
  <c r="D18" i="173" s="1"/>
  <c r="E18" i="173" s="1"/>
  <c r="F18" i="173" s="1"/>
  <c r="G18" i="173" s="1"/>
  <c r="H18" i="173" s="1"/>
  <c r="F9" i="172"/>
  <c r="G9" i="172" s="1"/>
  <c r="H9" i="172" s="1"/>
  <c r="B12" i="172" s="1"/>
  <c r="C12" i="172" s="1"/>
  <c r="D12" i="172" s="1"/>
  <c r="E12" i="172" s="1"/>
  <c r="F12" i="172" s="1"/>
  <c r="G12" i="172" s="1"/>
  <c r="H12" i="172" s="1"/>
  <c r="B15" i="172" s="1"/>
  <c r="C15" i="172" s="1"/>
  <c r="D15" i="172" s="1"/>
  <c r="E15" i="172" s="1"/>
  <c r="F15" i="172" s="1"/>
  <c r="G15" i="172" s="1"/>
  <c r="H15" i="172" s="1"/>
  <c r="B18" i="172" s="1"/>
  <c r="C18" i="172" s="1"/>
  <c r="D18" i="172" s="1"/>
  <c r="E18" i="172" s="1"/>
  <c r="F18" i="172" s="1"/>
  <c r="G18" i="172" s="1"/>
  <c r="H18" i="172" s="1"/>
  <c r="E9" i="171"/>
  <c r="F9" i="171" s="1"/>
  <c r="G9" i="171" s="1"/>
  <c r="H9" i="171" s="1"/>
  <c r="B12" i="171" s="1"/>
  <c r="C12" i="171" s="1"/>
  <c r="D12" i="171" s="1"/>
  <c r="E12" i="171" s="1"/>
  <c r="F12" i="171" s="1"/>
  <c r="G12" i="171" s="1"/>
  <c r="H12" i="171" s="1"/>
  <c r="B15" i="171" s="1"/>
  <c r="C15" i="171" s="1"/>
  <c r="D15" i="171" s="1"/>
  <c r="E15" i="171" s="1"/>
  <c r="F15" i="171" s="1"/>
  <c r="G15" i="171" s="1"/>
  <c r="H15" i="171" s="1"/>
  <c r="B18" i="171" s="1"/>
  <c r="C18" i="171" s="1"/>
  <c r="D18" i="171" s="1"/>
  <c r="E18" i="171" s="1"/>
  <c r="F18" i="171" s="1"/>
  <c r="G18" i="171" s="1"/>
  <c r="H18" i="171" s="1"/>
  <c r="D9" i="170"/>
  <c r="E9" i="170" s="1"/>
  <c r="F9" i="170" s="1"/>
  <c r="G9" i="170" s="1"/>
  <c r="H9" i="170" s="1"/>
  <c r="B12" i="170" s="1"/>
  <c r="C12" i="170" s="1"/>
  <c r="D12" i="170" s="1"/>
  <c r="E12" i="170" s="1"/>
  <c r="F12" i="170" s="1"/>
  <c r="G12" i="170" s="1"/>
  <c r="H12" i="170" s="1"/>
  <c r="B15" i="170" s="1"/>
  <c r="C15" i="170" s="1"/>
  <c r="D15" i="170" s="1"/>
  <c r="E15" i="170" s="1"/>
  <c r="F15" i="170" s="1"/>
  <c r="G15" i="170" s="1"/>
  <c r="H15" i="170" s="1"/>
  <c r="B18" i="170" s="1"/>
  <c r="C18" i="170" s="1"/>
  <c r="D18" i="170" s="1"/>
  <c r="E18" i="170" s="1"/>
  <c r="F18" i="170" s="1"/>
  <c r="G18" i="170" s="1"/>
  <c r="H18" i="170" s="1"/>
  <c r="C9" i="169"/>
  <c r="D9" i="169" s="1"/>
  <c r="E9" i="169" s="1"/>
  <c r="F9" i="169" s="1"/>
  <c r="G9" i="169" s="1"/>
  <c r="H9" i="169" s="1"/>
  <c r="B12" i="169" s="1"/>
  <c r="C12" i="169" s="1"/>
  <c r="D12" i="169" s="1"/>
  <c r="E12" i="169" s="1"/>
  <c r="F12" i="169" s="1"/>
  <c r="G12" i="169" s="1"/>
  <c r="H12" i="169" s="1"/>
  <c r="B15" i="169" s="1"/>
  <c r="C15" i="169" s="1"/>
  <c r="D15" i="169" s="1"/>
  <c r="E15" i="169" s="1"/>
  <c r="F15" i="169" s="1"/>
  <c r="G15" i="169" s="1"/>
  <c r="H15" i="169" s="1"/>
  <c r="B18" i="169" s="1"/>
  <c r="C18" i="169" s="1"/>
  <c r="D18" i="169" s="1"/>
  <c r="E18" i="169" s="1"/>
  <c r="F18" i="169" s="1"/>
  <c r="G18" i="169" s="1"/>
  <c r="H18" i="169" s="1"/>
  <c r="I20" i="175"/>
  <c r="C12" i="175"/>
  <c r="D12" i="175" s="1"/>
  <c r="E12" i="175" s="1"/>
  <c r="F12" i="175" s="1"/>
  <c r="G12" i="175" s="1"/>
  <c r="H12" i="175" s="1"/>
  <c r="B15" i="175" s="1"/>
  <c r="C15" i="175" s="1"/>
  <c r="D15" i="175" s="1"/>
  <c r="E15" i="175" s="1"/>
  <c r="F15" i="175" s="1"/>
  <c r="G15" i="175" s="1"/>
  <c r="H15" i="175" s="1"/>
  <c r="B18" i="175" s="1"/>
  <c r="C18" i="175" s="1"/>
  <c r="D18" i="175" s="1"/>
  <c r="E18" i="175" s="1"/>
  <c r="F18" i="175" s="1"/>
  <c r="G18" i="175" s="1"/>
  <c r="H18" i="175" s="1"/>
  <c r="H8" i="175"/>
  <c r="I20" i="174"/>
  <c r="G8" i="174"/>
  <c r="I20" i="173"/>
  <c r="I20" i="172"/>
  <c r="E8" i="172"/>
  <c r="I20" i="171"/>
  <c r="F8" i="171"/>
  <c r="G8" i="171" s="1"/>
  <c r="H8" i="171" s="1"/>
  <c r="B11" i="171" s="1"/>
  <c r="C11" i="171" s="1"/>
  <c r="D11" i="171" s="1"/>
  <c r="E11" i="171" s="1"/>
  <c r="F11" i="171" s="1"/>
  <c r="G11" i="171" s="1"/>
  <c r="H11" i="171" s="1"/>
  <c r="B14" i="171" s="1"/>
  <c r="C14" i="171" s="1"/>
  <c r="D14" i="171" s="1"/>
  <c r="E14" i="171" s="1"/>
  <c r="F14" i="171" s="1"/>
  <c r="G14" i="171" s="1"/>
  <c r="H14" i="171" s="1"/>
  <c r="B17" i="171" s="1"/>
  <c r="C17" i="171" s="1"/>
  <c r="D17" i="171" s="1"/>
  <c r="E17" i="171" s="1"/>
  <c r="F17" i="171" s="1"/>
  <c r="G17" i="171" s="1"/>
  <c r="H17" i="171" s="1"/>
  <c r="I20" i="170"/>
  <c r="C8" i="170"/>
  <c r="I20" i="169"/>
  <c r="B8" i="169"/>
  <c r="E8" i="248" l="1"/>
  <c r="F8" i="248" s="1"/>
  <c r="G8" i="248" s="1"/>
  <c r="H8" i="248" s="1"/>
  <c r="B11" i="248" s="1"/>
  <c r="C11" i="248" s="1"/>
  <c r="D11" i="248" s="1"/>
  <c r="E11" i="248" s="1"/>
  <c r="F11" i="248" s="1"/>
  <c r="G11" i="248" s="1"/>
  <c r="H11" i="248" s="1"/>
  <c r="B14" i="248" s="1"/>
  <c r="C14" i="248" s="1"/>
  <c r="D14" i="248" s="1"/>
  <c r="E14" i="248" s="1"/>
  <c r="F14" i="248" s="1"/>
  <c r="G14" i="248" s="1"/>
  <c r="H14" i="248" s="1"/>
  <c r="B17" i="248" s="1"/>
  <c r="C17" i="248" s="1"/>
  <c r="D17" i="248" s="1"/>
  <c r="E17" i="248" s="1"/>
  <c r="F17" i="248" s="1"/>
  <c r="G17" i="248" s="1"/>
  <c r="H17" i="248" s="1"/>
  <c r="B20" i="248" s="1"/>
  <c r="C20" i="248" s="1"/>
  <c r="G8" i="231"/>
  <c r="B8" i="176"/>
  <c r="H8" i="209"/>
  <c r="B11" i="209" s="1"/>
  <c r="C11" i="209" s="1"/>
  <c r="D11" i="209" s="1"/>
  <c r="E11" i="209" s="1"/>
  <c r="F11" i="209" s="1"/>
  <c r="G11" i="209" s="1"/>
  <c r="H11" i="209" s="1"/>
  <c r="B14" i="209" s="1"/>
  <c r="C14" i="209" s="1"/>
  <c r="D14" i="209" s="1"/>
  <c r="E14" i="209" s="1"/>
  <c r="F14" i="209" s="1"/>
  <c r="G14" i="209" s="1"/>
  <c r="H14" i="209" s="1"/>
  <c r="B17" i="209" s="1"/>
  <c r="C17" i="209" s="1"/>
  <c r="D17" i="209" s="1"/>
  <c r="E17" i="209" s="1"/>
  <c r="F17" i="209" s="1"/>
  <c r="G17" i="209" s="1"/>
  <c r="H17" i="209" s="1"/>
  <c r="B20" i="209" s="1"/>
  <c r="C20" i="209" s="1"/>
  <c r="D20" i="209" s="1"/>
  <c r="E20" i="209" s="1"/>
  <c r="F20" i="209" s="1"/>
  <c r="F8" i="192"/>
  <c r="G8" i="192" s="1"/>
  <c r="H8" i="192" s="1"/>
  <c r="B11" i="192" s="1"/>
  <c r="C11" i="192" s="1"/>
  <c r="D11" i="192" s="1"/>
  <c r="E11" i="192" s="1"/>
  <c r="F11" i="192" s="1"/>
  <c r="G11" i="192" s="1"/>
  <c r="H11" i="192" s="1"/>
  <c r="B14" i="192" s="1"/>
  <c r="C14" i="192" s="1"/>
  <c r="D14" i="192" s="1"/>
  <c r="E14" i="192" s="1"/>
  <c r="F14" i="192" s="1"/>
  <c r="G14" i="192" s="1"/>
  <c r="H14" i="192" s="1"/>
  <c r="B17" i="192" s="1"/>
  <c r="C17" i="192" s="1"/>
  <c r="D17" i="192" s="1"/>
  <c r="F8" i="242"/>
  <c r="G8" i="242" s="1"/>
  <c r="H8" i="242" s="1"/>
  <c r="B11" i="242" s="1"/>
  <c r="C11" i="242" s="1"/>
  <c r="D11" i="242" s="1"/>
  <c r="E11" i="242" s="1"/>
  <c r="F11" i="242" s="1"/>
  <c r="G11" i="242" s="1"/>
  <c r="H11" i="242" s="1"/>
  <c r="B14" i="242" s="1"/>
  <c r="C14" i="242" s="1"/>
  <c r="D14" i="242" s="1"/>
  <c r="E14" i="242" s="1"/>
  <c r="F14" i="242" s="1"/>
  <c r="G14" i="242" s="1"/>
  <c r="H14" i="242" s="1"/>
  <c r="B17" i="242" s="1"/>
  <c r="C17" i="242" s="1"/>
  <c r="D17" i="242" s="1"/>
  <c r="E8" i="177"/>
  <c r="F8" i="177" s="1"/>
  <c r="G8" i="177" s="1"/>
  <c r="H8" i="177" s="1"/>
  <c r="B11" i="177" s="1"/>
  <c r="C11" i="177" s="1"/>
  <c r="D11" i="177" s="1"/>
  <c r="E11" i="177" s="1"/>
  <c r="F11" i="177" s="1"/>
  <c r="G11" i="177" s="1"/>
  <c r="H11" i="177" s="1"/>
  <c r="B14" i="177" s="1"/>
  <c r="C14" i="177" s="1"/>
  <c r="D14" i="177" s="1"/>
  <c r="E14" i="177" s="1"/>
  <c r="F14" i="177" s="1"/>
  <c r="G14" i="177" s="1"/>
  <c r="H14" i="177" s="1"/>
  <c r="B17" i="177" s="1"/>
  <c r="C17" i="177" s="1"/>
  <c r="D17" i="177" s="1"/>
  <c r="E17" i="177" s="1"/>
  <c r="F17" i="177" s="1"/>
  <c r="G17" i="177" s="1"/>
  <c r="H17" i="177" s="1"/>
  <c r="H8" i="189"/>
  <c r="B8" i="205"/>
  <c r="E8" i="208"/>
  <c r="D8" i="240"/>
  <c r="E8" i="240" s="1"/>
  <c r="F8" i="240" s="1"/>
  <c r="G8" i="240" s="1"/>
  <c r="H8" i="240" s="1"/>
  <c r="B11" i="240" s="1"/>
  <c r="C11" i="240" s="1"/>
  <c r="D11" i="240" s="1"/>
  <c r="E11" i="240" s="1"/>
  <c r="F11" i="240" s="1"/>
  <c r="G11" i="240" s="1"/>
  <c r="H11" i="240" s="1"/>
  <c r="B14" i="240" s="1"/>
  <c r="C14" i="240" s="1"/>
  <c r="D14" i="240" s="1"/>
  <c r="E14" i="240" s="1"/>
  <c r="F14" i="240" s="1"/>
  <c r="G14" i="240" s="1"/>
  <c r="H14" i="240" s="1"/>
  <c r="B17" i="240" s="1"/>
  <c r="C17" i="240" s="1"/>
  <c r="D8" i="171"/>
  <c r="G8" i="224"/>
  <c r="B11" i="181"/>
  <c r="C11" i="181" s="1"/>
  <c r="D11" i="181" s="1"/>
  <c r="E11" i="181" s="1"/>
  <c r="F11" i="181" s="1"/>
  <c r="G11" i="181" s="1"/>
  <c r="H11" i="181" s="1"/>
  <c r="B14" i="181" s="1"/>
  <c r="C14" i="181" s="1"/>
  <c r="D14" i="181" s="1"/>
  <c r="E14" i="181" s="1"/>
  <c r="F14" i="181" s="1"/>
  <c r="G14" i="181" s="1"/>
  <c r="H14" i="181" s="1"/>
  <c r="B17" i="181" s="1"/>
  <c r="C17" i="181" s="1"/>
  <c r="D17" i="181" s="1"/>
  <c r="E17" i="181" s="1"/>
  <c r="F17" i="181" s="1"/>
  <c r="G17" i="181" s="1"/>
  <c r="H17" i="181" s="1"/>
  <c r="C11" i="182"/>
  <c r="D11" i="182" s="1"/>
  <c r="E11" i="182" s="1"/>
  <c r="F11" i="182" s="1"/>
  <c r="G11" i="182" s="1"/>
  <c r="H11" i="182" s="1"/>
  <c r="B14" i="182" s="1"/>
  <c r="C14" i="182" s="1"/>
  <c r="D14" i="182" s="1"/>
  <c r="E14" i="182" s="1"/>
  <c r="F14" i="182" s="1"/>
  <c r="G14" i="182" s="1"/>
  <c r="H14" i="182" s="1"/>
  <c r="B17" i="182" s="1"/>
  <c r="C17" i="182" s="1"/>
  <c r="D17" i="182" s="1"/>
  <c r="E17" i="182" s="1"/>
  <c r="F17" i="182" s="1"/>
  <c r="G17" i="182" s="1"/>
  <c r="H17" i="182" s="1"/>
  <c r="D8" i="219"/>
  <c r="E8" i="219" s="1"/>
  <c r="F8" i="219" s="1"/>
  <c r="G8" i="219" s="1"/>
  <c r="H8" i="219" s="1"/>
  <c r="B11" i="219" s="1"/>
  <c r="C11" i="219" s="1"/>
  <c r="D11" i="219" s="1"/>
  <c r="E11" i="219" s="1"/>
  <c r="F11" i="219" s="1"/>
  <c r="G11" i="219" s="1"/>
  <c r="H11" i="219" s="1"/>
  <c r="B14" i="219" s="1"/>
  <c r="C14" i="219" s="1"/>
  <c r="D14" i="219" s="1"/>
  <c r="E14" i="219" s="1"/>
  <c r="F14" i="219" s="1"/>
  <c r="G14" i="219" s="1"/>
  <c r="H14" i="219" s="1"/>
  <c r="B17" i="219" s="1"/>
  <c r="C17" i="219" s="1"/>
  <c r="D17" i="219" s="1"/>
  <c r="E17" i="219" s="1"/>
  <c r="F17" i="219" s="1"/>
  <c r="G17" i="219" s="1"/>
  <c r="H17" i="219" s="1"/>
  <c r="B20" i="219" s="1"/>
  <c r="E8" i="220"/>
  <c r="F8" i="220" s="1"/>
  <c r="G8" i="220" s="1"/>
  <c r="H8" i="220" s="1"/>
  <c r="B11" i="220" s="1"/>
  <c r="C11" i="220" s="1"/>
  <c r="D11" i="220" s="1"/>
  <c r="E11" i="220" s="1"/>
  <c r="F11" i="220" s="1"/>
  <c r="G11" i="220" s="1"/>
  <c r="H11" i="220" s="1"/>
  <c r="B14" i="220" s="1"/>
  <c r="C14" i="220" s="1"/>
  <c r="D14" i="220" s="1"/>
  <c r="E14" i="220" s="1"/>
  <c r="F14" i="220" s="1"/>
  <c r="G14" i="220" s="1"/>
  <c r="H14" i="220" s="1"/>
  <c r="B17" i="220" s="1"/>
  <c r="C17" i="220" s="1"/>
  <c r="D17" i="220" s="1"/>
  <c r="E17" i="220" s="1"/>
  <c r="F17" i="220" s="1"/>
  <c r="G17" i="220" s="1"/>
  <c r="H17" i="220" s="1"/>
  <c r="B20" i="220" s="1"/>
  <c r="C20" i="220" s="1"/>
  <c r="F8" i="228"/>
  <c r="G8" i="228" s="1"/>
  <c r="H8" i="228" s="1"/>
  <c r="B11" i="228" s="1"/>
  <c r="C11" i="228" s="1"/>
  <c r="D11" i="228" s="1"/>
  <c r="E11" i="228" s="1"/>
  <c r="F11" i="228" s="1"/>
  <c r="G11" i="228" s="1"/>
  <c r="H11" i="228" s="1"/>
  <c r="B14" i="228" s="1"/>
  <c r="C14" i="228" s="1"/>
  <c r="D14" i="228" s="1"/>
  <c r="E14" i="228" s="1"/>
  <c r="F14" i="228" s="1"/>
  <c r="G14" i="228" s="1"/>
  <c r="H14" i="228" s="1"/>
  <c r="B17" i="228" s="1"/>
  <c r="C17" i="228" s="1"/>
  <c r="D17" i="228" s="1"/>
  <c r="E17" i="228" s="1"/>
  <c r="F17" i="228" s="1"/>
  <c r="G17" i="228" s="1"/>
  <c r="H17" i="228" s="1"/>
  <c r="B20" i="228" s="1"/>
  <c r="C20" i="228" s="1"/>
  <c r="D20" i="228" s="1"/>
  <c r="H8" i="246"/>
  <c r="H8" i="251"/>
  <c r="B11" i="251" s="1"/>
  <c r="C11" i="251" s="1"/>
  <c r="D11" i="251" s="1"/>
  <c r="E11" i="251" s="1"/>
  <c r="F11" i="251" s="1"/>
  <c r="G11" i="251" s="1"/>
  <c r="H11" i="251" s="1"/>
  <c r="B14" i="251" s="1"/>
  <c r="C14" i="251" s="1"/>
  <c r="D14" i="251" s="1"/>
  <c r="E14" i="251" s="1"/>
  <c r="F14" i="251" s="1"/>
  <c r="G14" i="251" s="1"/>
  <c r="H14" i="251" s="1"/>
  <c r="B17" i="251" s="1"/>
  <c r="C17" i="251" s="1"/>
  <c r="D17" i="251" s="1"/>
  <c r="E17" i="251" s="1"/>
  <c r="F17" i="251" s="1"/>
  <c r="G17" i="251" s="1"/>
  <c r="H17" i="251" s="1"/>
  <c r="B20" i="251" s="1"/>
  <c r="C20" i="251" s="1"/>
  <c r="D20" i="251" s="1"/>
  <c r="E20" i="251" s="1"/>
  <c r="F20" i="251" s="1"/>
  <c r="B11" i="210"/>
  <c r="C11" i="210" s="1"/>
  <c r="D11" i="210" s="1"/>
  <c r="E11" i="210" s="1"/>
  <c r="F11" i="210" s="1"/>
  <c r="G11" i="210" s="1"/>
  <c r="H11" i="210" s="1"/>
  <c r="B14" i="210" s="1"/>
  <c r="C14" i="210" s="1"/>
  <c r="D14" i="210" s="1"/>
  <c r="E14" i="210" s="1"/>
  <c r="F14" i="210" s="1"/>
  <c r="G14" i="210" s="1"/>
  <c r="H14" i="210" s="1"/>
  <c r="B17" i="210" s="1"/>
  <c r="C17" i="210" s="1"/>
  <c r="D17" i="210" s="1"/>
  <c r="E17" i="210" s="1"/>
  <c r="F17" i="210" s="1"/>
  <c r="G17" i="210" s="1"/>
  <c r="H17" i="210" s="1"/>
  <c r="B20" i="210" s="1"/>
  <c r="C20" i="210" s="1"/>
  <c r="D20" i="210" s="1"/>
  <c r="E20" i="210" s="1"/>
  <c r="F20" i="210" s="1"/>
  <c r="G20" i="210" s="1"/>
  <c r="D8" i="221"/>
  <c r="B11" i="174"/>
  <c r="C11" i="174" s="1"/>
  <c r="D11" i="174" s="1"/>
  <c r="E11" i="174" s="1"/>
  <c r="F11" i="174" s="1"/>
  <c r="G11" i="174" s="1"/>
  <c r="H11" i="174" s="1"/>
  <c r="B14" i="174" s="1"/>
  <c r="C14" i="174" s="1"/>
  <c r="D14" i="174" s="1"/>
  <c r="E14" i="174" s="1"/>
  <c r="F14" i="174" s="1"/>
  <c r="G14" i="174" s="1"/>
  <c r="H14" i="174" s="1"/>
  <c r="B17" i="174" s="1"/>
  <c r="C17" i="174" s="1"/>
  <c r="D17" i="174" s="1"/>
  <c r="E17" i="174" s="1"/>
  <c r="F17" i="174" s="1"/>
  <c r="G17" i="174" s="1"/>
  <c r="H17" i="174" s="1"/>
  <c r="C11" i="175"/>
  <c r="D11" i="175" s="1"/>
  <c r="E11" i="175" s="1"/>
  <c r="F11" i="175" s="1"/>
  <c r="G11" i="175" s="1"/>
  <c r="H11" i="175" s="1"/>
  <c r="B14" i="175" s="1"/>
  <c r="C14" i="175" s="1"/>
  <c r="D14" i="175" s="1"/>
  <c r="E14" i="175" s="1"/>
  <c r="F14" i="175" s="1"/>
  <c r="G14" i="175" s="1"/>
  <c r="H14" i="175" s="1"/>
  <c r="B17" i="175" s="1"/>
  <c r="C17" i="175" s="1"/>
  <c r="D17" i="175" s="1"/>
  <c r="E17" i="175" s="1"/>
  <c r="F17" i="175" s="1"/>
  <c r="G17" i="175" s="1"/>
  <c r="H17" i="175" s="1"/>
  <c r="F8" i="178"/>
  <c r="G8" i="178" s="1"/>
  <c r="H8" i="178" s="1"/>
  <c r="B11" i="178" s="1"/>
  <c r="C11" i="178" s="1"/>
  <c r="D11" i="178" s="1"/>
  <c r="E11" i="178" s="1"/>
  <c r="F11" i="178" s="1"/>
  <c r="G11" i="178" s="1"/>
  <c r="H11" i="178" s="1"/>
  <c r="B14" i="178" s="1"/>
  <c r="C14" i="178" s="1"/>
  <c r="D14" i="178" s="1"/>
  <c r="E14" i="178" s="1"/>
  <c r="F14" i="178" s="1"/>
  <c r="G14" i="178" s="1"/>
  <c r="H14" i="178" s="1"/>
  <c r="B17" i="178" s="1"/>
  <c r="C17" i="178" s="1"/>
  <c r="D17" i="178" s="1"/>
  <c r="E17" i="178" s="1"/>
  <c r="F17" i="178" s="1"/>
  <c r="G17" i="178" s="1"/>
  <c r="H17" i="178" s="1"/>
  <c r="G8" i="179"/>
  <c r="H8" i="179" s="1"/>
  <c r="B11" i="179" s="1"/>
  <c r="C11" i="179" s="1"/>
  <c r="D11" i="179" s="1"/>
  <c r="E11" i="179" s="1"/>
  <c r="F11" i="179" s="1"/>
  <c r="G11" i="179" s="1"/>
  <c r="H11" i="179" s="1"/>
  <c r="B14" i="179" s="1"/>
  <c r="C14" i="179" s="1"/>
  <c r="D14" i="179" s="1"/>
  <c r="E14" i="179" s="1"/>
  <c r="F14" i="179" s="1"/>
  <c r="G14" i="179" s="1"/>
  <c r="H14" i="179" s="1"/>
  <c r="B17" i="179" s="1"/>
  <c r="C17" i="179" s="1"/>
  <c r="D17" i="179" s="1"/>
  <c r="E17" i="179" s="1"/>
  <c r="F17" i="179" s="1"/>
  <c r="G17" i="179" s="1"/>
  <c r="H17" i="179" s="1"/>
  <c r="H8" i="180"/>
  <c r="B11" i="180" s="1"/>
  <c r="C11" i="180" s="1"/>
  <c r="D11" i="180" s="1"/>
  <c r="E11" i="180" s="1"/>
  <c r="F11" i="180" s="1"/>
  <c r="G11" i="180" s="1"/>
  <c r="H11" i="180" s="1"/>
  <c r="B14" i="180" s="1"/>
  <c r="C14" i="180" s="1"/>
  <c r="D14" i="180" s="1"/>
  <c r="E14" i="180" s="1"/>
  <c r="F14" i="180" s="1"/>
  <c r="G14" i="180" s="1"/>
  <c r="H14" i="180" s="1"/>
  <c r="B17" i="180" s="1"/>
  <c r="C17" i="180" s="1"/>
  <c r="D17" i="180" s="1"/>
  <c r="E17" i="180" s="1"/>
  <c r="F17" i="180" s="1"/>
  <c r="G17" i="180" s="1"/>
  <c r="H17" i="180" s="1"/>
  <c r="D8" i="183"/>
  <c r="E8" i="183" s="1"/>
  <c r="F8" i="183" s="1"/>
  <c r="G8" i="183" s="1"/>
  <c r="H8" i="183" s="1"/>
  <c r="B11" i="183" s="1"/>
  <c r="C11" i="183" s="1"/>
  <c r="D11" i="183" s="1"/>
  <c r="E11" i="183" s="1"/>
  <c r="F11" i="183" s="1"/>
  <c r="G11" i="183" s="1"/>
  <c r="H11" i="183" s="1"/>
  <c r="B14" i="183" s="1"/>
  <c r="C14" i="183" s="1"/>
  <c r="D14" i="183" s="1"/>
  <c r="E14" i="183" s="1"/>
  <c r="F14" i="183" s="1"/>
  <c r="G14" i="183" s="1"/>
  <c r="H14" i="183" s="1"/>
  <c r="B17" i="183" s="1"/>
  <c r="D8" i="185"/>
  <c r="E8" i="186"/>
  <c r="G8" i="201"/>
  <c r="H8" i="202"/>
  <c r="D8" i="212"/>
  <c r="E8" i="212" s="1"/>
  <c r="F8" i="212" s="1"/>
  <c r="G8" i="212" s="1"/>
  <c r="H8" i="212" s="1"/>
  <c r="B11" i="212" s="1"/>
  <c r="C11" i="212" s="1"/>
  <c r="D11" i="212" s="1"/>
  <c r="E11" i="212" s="1"/>
  <c r="F11" i="212" s="1"/>
  <c r="G11" i="212" s="1"/>
  <c r="H11" i="212" s="1"/>
  <c r="B14" i="212" s="1"/>
  <c r="C14" i="212" s="1"/>
  <c r="D14" i="212" s="1"/>
  <c r="E14" i="212" s="1"/>
  <c r="F14" i="212" s="1"/>
  <c r="G14" i="212" s="1"/>
  <c r="H14" i="212" s="1"/>
  <c r="B17" i="212" s="1"/>
  <c r="C17" i="212" s="1"/>
  <c r="E8" i="215"/>
  <c r="E8" i="222"/>
  <c r="H8" i="225"/>
  <c r="E8" i="227"/>
  <c r="F8" i="227" s="1"/>
  <c r="G8" i="227" s="1"/>
  <c r="H8" i="227" s="1"/>
  <c r="B11" i="227" s="1"/>
  <c r="C11" i="227" s="1"/>
  <c r="D11" i="227" s="1"/>
  <c r="E11" i="227" s="1"/>
  <c r="F11" i="227" s="1"/>
  <c r="G11" i="227" s="1"/>
  <c r="H11" i="227" s="1"/>
  <c r="B14" i="227" s="1"/>
  <c r="C14" i="227" s="1"/>
  <c r="D14" i="227" s="1"/>
  <c r="E14" i="227" s="1"/>
  <c r="F14" i="227" s="1"/>
  <c r="G14" i="227" s="1"/>
  <c r="H14" i="227" s="1"/>
  <c r="B17" i="227" s="1"/>
  <c r="C17" i="227" s="1"/>
  <c r="D17" i="227" s="1"/>
  <c r="E17" i="227" s="1"/>
  <c r="F17" i="227" s="1"/>
  <c r="G17" i="227" s="1"/>
  <c r="H17" i="227" s="1"/>
  <c r="B20" i="227" s="1"/>
  <c r="C20" i="227" s="1"/>
  <c r="H8" i="232"/>
  <c r="E8" i="241"/>
  <c r="F8" i="241" s="1"/>
  <c r="G8" i="241" s="1"/>
  <c r="H8" i="241" s="1"/>
  <c r="B11" i="241" s="1"/>
  <c r="C11" i="241" s="1"/>
  <c r="D11" i="241" s="1"/>
  <c r="E11" i="241" s="1"/>
  <c r="F11" i="241" s="1"/>
  <c r="G11" i="241" s="1"/>
  <c r="H11" i="241" s="1"/>
  <c r="B14" i="241" s="1"/>
  <c r="C14" i="241" s="1"/>
  <c r="D14" i="241" s="1"/>
  <c r="E14" i="241" s="1"/>
  <c r="F14" i="241" s="1"/>
  <c r="G14" i="241" s="1"/>
  <c r="H14" i="241" s="1"/>
  <c r="B17" i="241" s="1"/>
  <c r="C17" i="241" s="1"/>
  <c r="G8" i="250"/>
  <c r="H8" i="250" s="1"/>
  <c r="B11" i="250" s="1"/>
  <c r="C11" i="250" s="1"/>
  <c r="D11" i="250" s="1"/>
  <c r="E11" i="250" s="1"/>
  <c r="F11" i="250" s="1"/>
  <c r="G11" i="250" s="1"/>
  <c r="H11" i="250" s="1"/>
  <c r="B14" i="250" s="1"/>
  <c r="C14" i="250" s="1"/>
  <c r="D14" i="250" s="1"/>
  <c r="E14" i="250" s="1"/>
  <c r="F14" i="250" s="1"/>
  <c r="G14" i="250" s="1"/>
  <c r="H14" i="250" s="1"/>
  <c r="B17" i="250" s="1"/>
  <c r="C17" i="250" s="1"/>
  <c r="D17" i="250" s="1"/>
  <c r="E17" i="250" s="1"/>
  <c r="F17" i="250" s="1"/>
  <c r="G17" i="250" s="1"/>
  <c r="H17" i="250" s="1"/>
  <c r="B20" i="250" s="1"/>
  <c r="C20" i="250" s="1"/>
  <c r="D20" i="250" s="1"/>
  <c r="E20" i="250" s="1"/>
  <c r="G8" i="252"/>
  <c r="G8" i="245"/>
  <c r="E8" i="213"/>
  <c r="F8" i="213" s="1"/>
  <c r="G8" i="213" s="1"/>
  <c r="H8" i="213" s="1"/>
  <c r="B11" i="213" s="1"/>
  <c r="C11" i="213" s="1"/>
  <c r="D11" i="213" s="1"/>
  <c r="E11" i="213" s="1"/>
  <c r="F11" i="213" s="1"/>
  <c r="G11" i="213" s="1"/>
  <c r="H11" i="213" s="1"/>
  <c r="B14" i="213" s="1"/>
  <c r="C14" i="213" s="1"/>
  <c r="D14" i="213" s="1"/>
  <c r="E14" i="213" s="1"/>
  <c r="F14" i="213" s="1"/>
  <c r="G14" i="213" s="1"/>
  <c r="H14" i="213" s="1"/>
  <c r="B17" i="213" s="1"/>
  <c r="C17" i="213" s="1"/>
  <c r="F8" i="214"/>
  <c r="G8" i="214" s="1"/>
  <c r="H8" i="214" s="1"/>
  <c r="B11" i="214" s="1"/>
  <c r="C11" i="214" s="1"/>
  <c r="D11" i="214" s="1"/>
  <c r="E11" i="214" s="1"/>
  <c r="F11" i="214" s="1"/>
  <c r="G11" i="214" s="1"/>
  <c r="H11" i="214" s="1"/>
  <c r="B14" i="214" s="1"/>
  <c r="C14" i="214" s="1"/>
  <c r="D14" i="214" s="1"/>
  <c r="E14" i="214" s="1"/>
  <c r="F14" i="214" s="1"/>
  <c r="G14" i="214" s="1"/>
  <c r="H14" i="214" s="1"/>
  <c r="B17" i="214" s="1"/>
  <c r="C17" i="214" s="1"/>
  <c r="D17" i="214" s="1"/>
  <c r="G8" i="217"/>
  <c r="G8" i="188"/>
  <c r="B11" i="188"/>
  <c r="C11" i="188" s="1"/>
  <c r="D11" i="188" s="1"/>
  <c r="E11" i="188" s="1"/>
  <c r="F11" i="188" s="1"/>
  <c r="G11" i="188" s="1"/>
  <c r="H11" i="188" s="1"/>
  <c r="B14" i="188" s="1"/>
  <c r="C14" i="188" s="1"/>
  <c r="D14" i="188" s="1"/>
  <c r="E14" i="188" s="1"/>
  <c r="F14" i="188" s="1"/>
  <c r="G14" i="188" s="1"/>
  <c r="H14" i="188" s="1"/>
  <c r="B17" i="188" s="1"/>
  <c r="C17" i="188" s="1"/>
  <c r="D17" i="188" s="1"/>
  <c r="E17" i="188" s="1"/>
  <c r="F17" i="188" s="1"/>
  <c r="G17" i="188" s="1"/>
  <c r="C8" i="191"/>
  <c r="E8" i="191"/>
  <c r="F8" i="191" s="1"/>
  <c r="G8" i="191" s="1"/>
  <c r="H8" i="191" s="1"/>
  <c r="B11" i="191" s="1"/>
  <c r="C11" i="191" s="1"/>
  <c r="D11" i="191" s="1"/>
  <c r="E11" i="191" s="1"/>
  <c r="F11" i="191" s="1"/>
  <c r="G11" i="191" s="1"/>
  <c r="H11" i="191" s="1"/>
  <c r="B14" i="191" s="1"/>
  <c r="C14" i="191" s="1"/>
  <c r="D14" i="191" s="1"/>
  <c r="E14" i="191" s="1"/>
  <c r="F14" i="191" s="1"/>
  <c r="G14" i="191" s="1"/>
  <c r="H14" i="191" s="1"/>
  <c r="B17" i="191" s="1"/>
  <c r="C17" i="191" s="1"/>
  <c r="C8" i="197"/>
  <c r="E8" i="197"/>
  <c r="F8" i="197" s="1"/>
  <c r="G8" i="197" s="1"/>
  <c r="H8" i="197" s="1"/>
  <c r="B11" i="197" s="1"/>
  <c r="C11" i="197" s="1"/>
  <c r="D11" i="197" s="1"/>
  <c r="E11" i="197" s="1"/>
  <c r="F11" i="197" s="1"/>
  <c r="G11" i="197" s="1"/>
  <c r="H11" i="197" s="1"/>
  <c r="B14" i="197" s="1"/>
  <c r="C14" i="197" s="1"/>
  <c r="D14" i="197" s="1"/>
  <c r="E14" i="197" s="1"/>
  <c r="F14" i="197" s="1"/>
  <c r="G14" i="197" s="1"/>
  <c r="H14" i="197" s="1"/>
  <c r="B17" i="197" s="1"/>
  <c r="C17" i="197" s="1"/>
  <c r="D17" i="197" s="1"/>
  <c r="E17" i="197" s="1"/>
  <c r="F17" i="197" s="1"/>
  <c r="G17" i="197" s="1"/>
  <c r="H17" i="197" s="1"/>
  <c r="B20" i="197" s="1"/>
  <c r="C20" i="197" s="1"/>
  <c r="E8" i="199"/>
  <c r="G8" i="199"/>
  <c r="H8" i="199" s="1"/>
  <c r="B11" i="199" s="1"/>
  <c r="C11" i="199" s="1"/>
  <c r="D11" i="199" s="1"/>
  <c r="E11" i="199" s="1"/>
  <c r="F11" i="199" s="1"/>
  <c r="G11" i="199" s="1"/>
  <c r="H11" i="199" s="1"/>
  <c r="B14" i="199" s="1"/>
  <c r="C14" i="199" s="1"/>
  <c r="D14" i="199" s="1"/>
  <c r="E14" i="199" s="1"/>
  <c r="F14" i="199" s="1"/>
  <c r="G14" i="199" s="1"/>
  <c r="H14" i="199" s="1"/>
  <c r="B17" i="199" s="1"/>
  <c r="C17" i="199" s="1"/>
  <c r="D17" i="199" s="1"/>
  <c r="E17" i="199" s="1"/>
  <c r="F17" i="199" s="1"/>
  <c r="G17" i="199" s="1"/>
  <c r="H17" i="199" s="1"/>
  <c r="B20" i="199" s="1"/>
  <c r="C20" i="199" s="1"/>
  <c r="D20" i="199" s="1"/>
  <c r="E20" i="199" s="1"/>
  <c r="H8" i="173"/>
  <c r="B11" i="173" s="1"/>
  <c r="C11" i="173" s="1"/>
  <c r="D11" i="173" s="1"/>
  <c r="E11" i="173" s="1"/>
  <c r="F11" i="173" s="1"/>
  <c r="G11" i="173" s="1"/>
  <c r="H11" i="173" s="1"/>
  <c r="B14" i="173" s="1"/>
  <c r="C14" i="173" s="1"/>
  <c r="D14" i="173" s="1"/>
  <c r="E14" i="173" s="1"/>
  <c r="F14" i="173" s="1"/>
  <c r="G14" i="173" s="1"/>
  <c r="H14" i="173" s="1"/>
  <c r="B17" i="173" s="1"/>
  <c r="C17" i="173" s="1"/>
  <c r="D17" i="173" s="1"/>
  <c r="E17" i="173" s="1"/>
  <c r="F17" i="173" s="1"/>
  <c r="G17" i="173" s="1"/>
  <c r="H17" i="173" s="1"/>
  <c r="F8" i="173"/>
  <c r="D8" i="190"/>
  <c r="E8" i="190" s="1"/>
  <c r="F8" i="190" s="1"/>
  <c r="G8" i="190" s="1"/>
  <c r="H8" i="190" s="1"/>
  <c r="B11" i="190" s="1"/>
  <c r="C11" i="190" s="1"/>
  <c r="D11" i="190" s="1"/>
  <c r="E11" i="190" s="1"/>
  <c r="F11" i="190" s="1"/>
  <c r="G11" i="190" s="1"/>
  <c r="H11" i="190" s="1"/>
  <c r="B14" i="190" s="1"/>
  <c r="C14" i="190" s="1"/>
  <c r="D14" i="190" s="1"/>
  <c r="E14" i="190" s="1"/>
  <c r="F14" i="190" s="1"/>
  <c r="G14" i="190" s="1"/>
  <c r="H14" i="190" s="1"/>
  <c r="B17" i="190" s="1"/>
  <c r="B8" i="190"/>
  <c r="E8" i="170"/>
  <c r="F8" i="170" s="1"/>
  <c r="G8" i="170" s="1"/>
  <c r="H8" i="170" s="1"/>
  <c r="B11" i="170" s="1"/>
  <c r="C11" i="170" s="1"/>
  <c r="D11" i="170" s="1"/>
  <c r="E11" i="170" s="1"/>
  <c r="F11" i="170" s="1"/>
  <c r="G11" i="170" s="1"/>
  <c r="H11" i="170" s="1"/>
  <c r="B14" i="170" s="1"/>
  <c r="C14" i="170" s="1"/>
  <c r="D14" i="170" s="1"/>
  <c r="E14" i="170" s="1"/>
  <c r="F14" i="170" s="1"/>
  <c r="G14" i="170" s="1"/>
  <c r="H14" i="170" s="1"/>
  <c r="B17" i="170" s="1"/>
  <c r="C17" i="170" s="1"/>
  <c r="D17" i="170" s="1"/>
  <c r="E17" i="170" s="1"/>
  <c r="F17" i="170" s="1"/>
  <c r="G17" i="170" s="1"/>
  <c r="H17" i="170" s="1"/>
  <c r="F8" i="198"/>
  <c r="G8" i="198" s="1"/>
  <c r="H8" i="198" s="1"/>
  <c r="B11" i="198" s="1"/>
  <c r="C11" i="198" s="1"/>
  <c r="D11" i="198" s="1"/>
  <c r="E11" i="198" s="1"/>
  <c r="F11" i="198" s="1"/>
  <c r="G11" i="198" s="1"/>
  <c r="H11" i="198" s="1"/>
  <c r="B14" i="198" s="1"/>
  <c r="C14" i="198" s="1"/>
  <c r="D14" i="198" s="1"/>
  <c r="E14" i="198" s="1"/>
  <c r="F14" i="198" s="1"/>
  <c r="G14" i="198" s="1"/>
  <c r="H14" i="198" s="1"/>
  <c r="B17" i="198" s="1"/>
  <c r="C17" i="198" s="1"/>
  <c r="D17" i="198" s="1"/>
  <c r="E17" i="198" s="1"/>
  <c r="F17" i="198" s="1"/>
  <c r="G17" i="198" s="1"/>
  <c r="H17" i="198" s="1"/>
  <c r="B20" i="198" s="1"/>
  <c r="C20" i="198" s="1"/>
  <c r="D20" i="198" s="1"/>
  <c r="D8" i="198"/>
  <c r="C8" i="206"/>
  <c r="E8" i="206"/>
  <c r="F8" i="206" s="1"/>
  <c r="G8" i="206" s="1"/>
  <c r="H8" i="206" s="1"/>
  <c r="B11" i="206" s="1"/>
  <c r="C11" i="206" s="1"/>
  <c r="D11" i="206" s="1"/>
  <c r="E11" i="206" s="1"/>
  <c r="F11" i="206" s="1"/>
  <c r="G11" i="206" s="1"/>
  <c r="H11" i="206" s="1"/>
  <c r="B14" i="206" s="1"/>
  <c r="C14" i="206" s="1"/>
  <c r="D14" i="206" s="1"/>
  <c r="E14" i="206" s="1"/>
  <c r="F14" i="206" s="1"/>
  <c r="G14" i="206" s="1"/>
  <c r="H14" i="206" s="1"/>
  <c r="B17" i="206" s="1"/>
  <c r="C17" i="206" s="1"/>
  <c r="D17" i="206" s="1"/>
  <c r="E17" i="206" s="1"/>
  <c r="F17" i="206" s="1"/>
  <c r="G17" i="206" s="1"/>
  <c r="H17" i="206" s="1"/>
  <c r="B20" i="206" s="1"/>
  <c r="C20" i="206" s="1"/>
  <c r="C8" i="184"/>
  <c r="E8" i="193"/>
  <c r="F8" i="194"/>
  <c r="F8" i="200"/>
  <c r="D8" i="207"/>
  <c r="C11" i="211"/>
  <c r="D11" i="211" s="1"/>
  <c r="E11" i="211" s="1"/>
  <c r="F11" i="211" s="1"/>
  <c r="G11" i="211" s="1"/>
  <c r="H11" i="211" s="1"/>
  <c r="B14" i="211" s="1"/>
  <c r="C14" i="211" s="1"/>
  <c r="D14" i="211" s="1"/>
  <c r="E14" i="211" s="1"/>
  <c r="F14" i="211" s="1"/>
  <c r="G14" i="211" s="1"/>
  <c r="H14" i="211" s="1"/>
  <c r="B17" i="211" s="1"/>
  <c r="C17" i="211" s="1"/>
  <c r="D17" i="211" s="1"/>
  <c r="E17" i="211" s="1"/>
  <c r="F17" i="211" s="1"/>
  <c r="G17" i="211" s="1"/>
  <c r="H17" i="211" s="1"/>
  <c r="B20" i="211" s="1"/>
  <c r="C20" i="211" s="1"/>
  <c r="D20" i="211" s="1"/>
  <c r="E20" i="211" s="1"/>
  <c r="F20" i="211" s="1"/>
  <c r="G20" i="211" s="1"/>
  <c r="H20" i="211" s="1"/>
  <c r="H8" i="218"/>
  <c r="H8" i="216"/>
  <c r="B11" i="216" s="1"/>
  <c r="C11" i="216" s="1"/>
  <c r="D11" i="216" s="1"/>
  <c r="E11" i="216" s="1"/>
  <c r="F11" i="216" s="1"/>
  <c r="G11" i="216" s="1"/>
  <c r="H11" i="216" s="1"/>
  <c r="B14" i="216" s="1"/>
  <c r="C14" i="216" s="1"/>
  <c r="D14" i="216" s="1"/>
  <c r="E14" i="216" s="1"/>
  <c r="F14" i="216" s="1"/>
  <c r="G14" i="216" s="1"/>
  <c r="H14" i="216" s="1"/>
  <c r="B17" i="216" s="1"/>
  <c r="C17" i="216" s="1"/>
  <c r="D17" i="216" s="1"/>
  <c r="E17" i="216" s="1"/>
  <c r="F17" i="216" s="1"/>
  <c r="F8" i="223"/>
  <c r="H8" i="223"/>
  <c r="B11" i="223" s="1"/>
  <c r="C11" i="223" s="1"/>
  <c r="D11" i="223" s="1"/>
  <c r="E11" i="223" s="1"/>
  <c r="F11" i="223" s="1"/>
  <c r="G11" i="223" s="1"/>
  <c r="H11" i="223" s="1"/>
  <c r="B14" i="223" s="1"/>
  <c r="C14" i="223" s="1"/>
  <c r="D14" i="223" s="1"/>
  <c r="E14" i="223" s="1"/>
  <c r="F14" i="223" s="1"/>
  <c r="G14" i="223" s="1"/>
  <c r="H14" i="223" s="1"/>
  <c r="B17" i="223" s="1"/>
  <c r="C17" i="223" s="1"/>
  <c r="D17" i="223" s="1"/>
  <c r="E17" i="223" s="1"/>
  <c r="F17" i="223" s="1"/>
  <c r="G17" i="223" s="1"/>
  <c r="H17" i="223" s="1"/>
  <c r="B20" i="223" s="1"/>
  <c r="C20" i="223" s="1"/>
  <c r="D20" i="223" s="1"/>
  <c r="E20" i="223" s="1"/>
  <c r="F20" i="223" s="1"/>
  <c r="E8" i="229"/>
  <c r="G8" i="229"/>
  <c r="H8" i="229" s="1"/>
  <c r="B11" i="229" s="1"/>
  <c r="C11" i="229" s="1"/>
  <c r="D11" i="229" s="1"/>
  <c r="E11" i="229" s="1"/>
  <c r="F11" i="229" s="1"/>
  <c r="G11" i="229" s="1"/>
  <c r="H11" i="229" s="1"/>
  <c r="B14" i="229" s="1"/>
  <c r="C14" i="229" s="1"/>
  <c r="D14" i="229" s="1"/>
  <c r="E14" i="229" s="1"/>
  <c r="F14" i="229" s="1"/>
  <c r="G14" i="229" s="1"/>
  <c r="H14" i="229" s="1"/>
  <c r="B17" i="229" s="1"/>
  <c r="C17" i="229" s="1"/>
  <c r="D17" i="229" s="1"/>
  <c r="E17" i="229" s="1"/>
  <c r="F17" i="229" s="1"/>
  <c r="G17" i="229" s="1"/>
  <c r="H17" i="229" s="1"/>
  <c r="B20" i="229" s="1"/>
  <c r="C20" i="229" s="1"/>
  <c r="D20" i="229" s="1"/>
  <c r="E20" i="229" s="1"/>
  <c r="F8" i="230"/>
  <c r="H8" i="230"/>
  <c r="B11" i="230" s="1"/>
  <c r="C11" i="230" s="1"/>
  <c r="D11" i="230" s="1"/>
  <c r="E11" i="230" s="1"/>
  <c r="F11" i="230" s="1"/>
  <c r="G11" i="230" s="1"/>
  <c r="H11" i="230" s="1"/>
  <c r="B14" i="230" s="1"/>
  <c r="C14" i="230" s="1"/>
  <c r="D14" i="230" s="1"/>
  <c r="E14" i="230" s="1"/>
  <c r="F14" i="230" s="1"/>
  <c r="G14" i="230" s="1"/>
  <c r="H14" i="230" s="1"/>
  <c r="B17" i="230" s="1"/>
  <c r="C17" i="230" s="1"/>
  <c r="D17" i="230" s="1"/>
  <c r="E17" i="230" s="1"/>
  <c r="F17" i="230" s="1"/>
  <c r="G17" i="230" s="1"/>
  <c r="H17" i="230" s="1"/>
  <c r="B20" i="230" s="1"/>
  <c r="C20" i="230" s="1"/>
  <c r="D20" i="230" s="1"/>
  <c r="E20" i="230" s="1"/>
  <c r="F20" i="230" s="1"/>
  <c r="B8" i="226"/>
  <c r="E8" i="243"/>
  <c r="G8" i="243"/>
  <c r="H8" i="243" s="1"/>
  <c r="B11" i="243" s="1"/>
  <c r="C11" i="243" s="1"/>
  <c r="D11" i="243" s="1"/>
  <c r="E11" i="243" s="1"/>
  <c r="F11" i="243" s="1"/>
  <c r="G11" i="243" s="1"/>
  <c r="H11" i="243" s="1"/>
  <c r="B14" i="243" s="1"/>
  <c r="C14" i="243" s="1"/>
  <c r="D14" i="243" s="1"/>
  <c r="E14" i="243" s="1"/>
  <c r="F14" i="243" s="1"/>
  <c r="G14" i="243" s="1"/>
  <c r="H14" i="243" s="1"/>
  <c r="B17" i="243" s="1"/>
  <c r="C17" i="243" s="1"/>
  <c r="D17" i="243" s="1"/>
  <c r="E17" i="243" s="1"/>
  <c r="H8" i="244"/>
  <c r="B11" i="244" s="1"/>
  <c r="C11" i="244" s="1"/>
  <c r="D11" i="244" s="1"/>
  <c r="E11" i="244" s="1"/>
  <c r="F11" i="244" s="1"/>
  <c r="G11" i="244" s="1"/>
  <c r="H11" i="244" s="1"/>
  <c r="B14" i="244" s="1"/>
  <c r="C14" i="244" s="1"/>
  <c r="D14" i="244" s="1"/>
  <c r="E14" i="244" s="1"/>
  <c r="F14" i="244" s="1"/>
  <c r="G14" i="244" s="1"/>
  <c r="H14" i="244" s="1"/>
  <c r="B17" i="244" s="1"/>
  <c r="C17" i="244" s="1"/>
  <c r="D17" i="244" s="1"/>
  <c r="E17" i="244" s="1"/>
  <c r="F17" i="244" s="1"/>
  <c r="F8" i="244"/>
  <c r="D8" i="247"/>
  <c r="E8" i="247" s="1"/>
  <c r="F8" i="247" s="1"/>
  <c r="G8" i="247" s="1"/>
  <c r="H8" i="247" s="1"/>
  <c r="B11" i="247" s="1"/>
  <c r="C11" i="247" s="1"/>
  <c r="D11" i="247" s="1"/>
  <c r="E11" i="247" s="1"/>
  <c r="F11" i="247" s="1"/>
  <c r="G11" i="247" s="1"/>
  <c r="H11" i="247" s="1"/>
  <c r="B14" i="247" s="1"/>
  <c r="C14" i="247" s="1"/>
  <c r="D14" i="247" s="1"/>
  <c r="E14" i="247" s="1"/>
  <c r="F14" i="247" s="1"/>
  <c r="G14" i="247" s="1"/>
  <c r="H14" i="247" s="1"/>
  <c r="B17" i="247" s="1"/>
  <c r="C17" i="247" s="1"/>
  <c r="D17" i="247" s="1"/>
  <c r="E17" i="247" s="1"/>
  <c r="F17" i="247" s="1"/>
  <c r="G17" i="247" s="1"/>
  <c r="H17" i="247" s="1"/>
  <c r="B20" i="247" s="1"/>
  <c r="B8" i="247"/>
  <c r="F8" i="249"/>
  <c r="G8" i="249" s="1"/>
  <c r="H8" i="249" s="1"/>
  <c r="B11" i="249" s="1"/>
  <c r="C11" i="249" s="1"/>
  <c r="D11" i="249" s="1"/>
  <c r="E11" i="249" s="1"/>
  <c r="F11" i="249" s="1"/>
  <c r="G11" i="249" s="1"/>
  <c r="H11" i="249" s="1"/>
  <c r="B14" i="249" s="1"/>
  <c r="C14" i="249" s="1"/>
  <c r="D14" i="249" s="1"/>
  <c r="E14" i="249" s="1"/>
  <c r="F14" i="249" s="1"/>
  <c r="G14" i="249" s="1"/>
  <c r="H14" i="249" s="1"/>
  <c r="B17" i="249" s="1"/>
  <c r="C17" i="249" s="1"/>
  <c r="D17" i="249" s="1"/>
  <c r="E17" i="249" s="1"/>
  <c r="F17" i="249" s="1"/>
  <c r="G17" i="249" s="1"/>
  <c r="H17" i="249" s="1"/>
  <c r="B20" i="249" s="1"/>
  <c r="C20" i="249" s="1"/>
  <c r="D20" i="249" s="1"/>
  <c r="D8" i="249"/>
  <c r="C11" i="253"/>
  <c r="D11" i="253" s="1"/>
  <c r="E11" i="253" s="1"/>
  <c r="F11" i="253" s="1"/>
  <c r="G11" i="253" s="1"/>
  <c r="H11" i="253" s="1"/>
  <c r="B14" i="253" s="1"/>
  <c r="C14" i="253" s="1"/>
  <c r="D14" i="253" s="1"/>
  <c r="E14" i="253" s="1"/>
  <c r="F14" i="253" s="1"/>
  <c r="G14" i="253" s="1"/>
  <c r="H14" i="253" s="1"/>
  <c r="B17" i="253" s="1"/>
  <c r="C17" i="253" s="1"/>
  <c r="D17" i="253" s="1"/>
  <c r="E17" i="253" s="1"/>
  <c r="F17" i="253" s="1"/>
  <c r="G17" i="253" s="1"/>
  <c r="H17" i="253" s="1"/>
  <c r="B20" i="253" s="1"/>
  <c r="C20" i="253" s="1"/>
  <c r="D20" i="253" s="1"/>
  <c r="E20" i="253" s="1"/>
  <c r="F20" i="253" s="1"/>
  <c r="G20" i="253" s="1"/>
  <c r="H20" i="253" s="1"/>
  <c r="D21" i="197"/>
  <c r="E21" i="197" s="1"/>
  <c r="F21" i="197" s="1"/>
  <c r="G21" i="197" s="1"/>
  <c r="H21" i="197" s="1"/>
  <c r="C15" i="193"/>
  <c r="D15" i="193" s="1"/>
  <c r="E15" i="193" s="1"/>
  <c r="F15" i="193" s="1"/>
  <c r="G15" i="193" s="1"/>
  <c r="H15" i="193" s="1"/>
  <c r="B18" i="193" s="1"/>
  <c r="C18" i="193" s="1"/>
  <c r="D18" i="193" s="1"/>
  <c r="E18" i="193" s="1"/>
  <c r="F18" i="193" s="1"/>
  <c r="G18" i="193" s="1"/>
  <c r="H18" i="193" s="1"/>
  <c r="B8" i="196"/>
  <c r="G8" i="195"/>
  <c r="B11" i="195"/>
  <c r="C11" i="195" s="1"/>
  <c r="D11" i="195" s="1"/>
  <c r="E11" i="195" s="1"/>
  <c r="F11" i="195" s="1"/>
  <c r="G11" i="195" s="1"/>
  <c r="H11" i="195" s="1"/>
  <c r="B14" i="195" s="1"/>
  <c r="C14" i="195" s="1"/>
  <c r="D14" i="195" s="1"/>
  <c r="E14" i="195" s="1"/>
  <c r="F14" i="195" s="1"/>
  <c r="G14" i="195" s="1"/>
  <c r="H14" i="195" s="1"/>
  <c r="B17" i="195" s="1"/>
  <c r="C17" i="195" s="1"/>
  <c r="D17" i="195" s="1"/>
  <c r="E17" i="195" s="1"/>
  <c r="F17" i="195" s="1"/>
  <c r="G17" i="195" s="1"/>
  <c r="F8" i="187"/>
  <c r="D8" i="169"/>
  <c r="E8" i="169" s="1"/>
  <c r="F8" i="169" s="1"/>
  <c r="G8" i="169" s="1"/>
  <c r="H8" i="169" s="1"/>
  <c r="B11" i="169" s="1"/>
  <c r="C11" i="169" s="1"/>
  <c r="D11" i="169" s="1"/>
  <c r="E11" i="169" s="1"/>
  <c r="F11" i="169" s="1"/>
  <c r="G11" i="169" s="1"/>
  <c r="H11" i="169" s="1"/>
  <c r="B14" i="169" s="1"/>
  <c r="C14" i="169" s="1"/>
  <c r="D14" i="169" s="1"/>
  <c r="E14" i="169" s="1"/>
  <c r="F14" i="169" s="1"/>
  <c r="G14" i="169" s="1"/>
  <c r="H14" i="169" s="1"/>
  <c r="B17" i="169" s="1"/>
  <c r="C17" i="169" s="1"/>
  <c r="D17" i="169" s="1"/>
  <c r="E17" i="169" s="1"/>
  <c r="F17" i="169" s="1"/>
  <c r="G17" i="169" s="1"/>
  <c r="H17" i="169" s="1"/>
  <c r="G8" i="172"/>
  <c r="H8" i="172" s="1"/>
  <c r="B11" i="172" s="1"/>
  <c r="C11" i="172" s="1"/>
  <c r="D11" i="172" s="1"/>
  <c r="E11" i="172" s="1"/>
  <c r="F11" i="172" s="1"/>
  <c r="G11" i="172" s="1"/>
  <c r="H11" i="172" s="1"/>
  <c r="B14" i="172" s="1"/>
  <c r="C14" i="172" s="1"/>
  <c r="D14" i="172" s="1"/>
  <c r="E14" i="172" s="1"/>
  <c r="F14" i="172" s="1"/>
  <c r="G14" i="172" s="1"/>
  <c r="H14" i="172" s="1"/>
  <c r="B17" i="172" s="1"/>
  <c r="C17" i="172" s="1"/>
  <c r="D17" i="172" s="1"/>
  <c r="E17" i="172" s="1"/>
  <c r="F17" i="172" s="1"/>
  <c r="G17" i="172" s="1"/>
  <c r="H17" i="172" s="1"/>
  <c r="I23" i="161"/>
  <c r="B12" i="161"/>
  <c r="C12" i="161" s="1"/>
  <c r="D12" i="161" s="1"/>
  <c r="E12" i="161" s="1"/>
  <c r="F12" i="161" s="1"/>
  <c r="G12" i="161" s="1"/>
  <c r="H12" i="161" s="1"/>
  <c r="B15" i="161" s="1"/>
  <c r="C15" i="161" s="1"/>
  <c r="D15" i="161" s="1"/>
  <c r="E15" i="161" s="1"/>
  <c r="F15" i="161" s="1"/>
  <c r="G15" i="161" s="1"/>
  <c r="H15" i="161" s="1"/>
  <c r="B18" i="161" s="1"/>
  <c r="C18" i="161" s="1"/>
  <c r="D18" i="161" s="1"/>
  <c r="E18" i="161" s="1"/>
  <c r="F18" i="161" s="1"/>
  <c r="G18" i="161" s="1"/>
  <c r="H18" i="161" s="1"/>
  <c r="B21" i="161" s="1"/>
  <c r="C21" i="161" s="1"/>
  <c r="D21" i="161" s="1"/>
  <c r="E21" i="161" s="1"/>
  <c r="F21" i="161" s="1"/>
  <c r="G21" i="161" s="1"/>
  <c r="H21" i="161" s="1"/>
  <c r="B11" i="161"/>
  <c r="C11" i="161" s="1"/>
  <c r="D11" i="161" s="1"/>
  <c r="E11" i="161" s="1"/>
  <c r="F11" i="161" s="1"/>
  <c r="G11" i="161" s="1"/>
  <c r="H11" i="161" s="1"/>
  <c r="B14" i="161" s="1"/>
  <c r="C14" i="161" s="1"/>
  <c r="D14" i="161" s="1"/>
  <c r="E14" i="161" s="1"/>
  <c r="F14" i="161" s="1"/>
  <c r="G14" i="161" s="1"/>
  <c r="H14" i="161" s="1"/>
  <c r="B17" i="161" s="1"/>
  <c r="C17" i="161" s="1"/>
  <c r="D17" i="161" s="1"/>
  <c r="E17" i="161" s="1"/>
  <c r="F17" i="161" s="1"/>
  <c r="G17" i="161" s="1"/>
  <c r="H17" i="161" s="1"/>
  <c r="B20" i="161" s="1"/>
  <c r="C20" i="161" s="1"/>
  <c r="D20" i="161" s="1"/>
  <c r="E20" i="161" s="1"/>
  <c r="F20" i="161" s="1"/>
  <c r="G20" i="161" s="1"/>
  <c r="H20" i="161" s="1"/>
  <c r="H4" i="161"/>
  <c r="C4" i="161"/>
  <c r="F3" i="161"/>
  <c r="I23" i="160"/>
  <c r="H9" i="160"/>
  <c r="B12" i="160" s="1"/>
  <c r="C12" i="160" s="1"/>
  <c r="D12" i="160" s="1"/>
  <c r="E12" i="160" s="1"/>
  <c r="F12" i="160" s="1"/>
  <c r="G12" i="160" s="1"/>
  <c r="H12" i="160" s="1"/>
  <c r="B15" i="160" s="1"/>
  <c r="C15" i="160" s="1"/>
  <c r="D15" i="160" s="1"/>
  <c r="E15" i="160" s="1"/>
  <c r="F15" i="160" s="1"/>
  <c r="G15" i="160" s="1"/>
  <c r="H15" i="160" s="1"/>
  <c r="B18" i="160" s="1"/>
  <c r="C18" i="160" s="1"/>
  <c r="D18" i="160" s="1"/>
  <c r="E18" i="160" s="1"/>
  <c r="F18" i="160" s="1"/>
  <c r="G18" i="160" s="1"/>
  <c r="H18" i="160" s="1"/>
  <c r="B21" i="160" s="1"/>
  <c r="C21" i="160" s="1"/>
  <c r="D21" i="160" s="1"/>
  <c r="E21" i="160" s="1"/>
  <c r="F21" i="160" s="1"/>
  <c r="G21" i="160" s="1"/>
  <c r="H21" i="160" s="1"/>
  <c r="H8" i="160"/>
  <c r="G8" i="160" s="1"/>
  <c r="H4" i="160"/>
  <c r="C4" i="160"/>
  <c r="F3" i="160"/>
  <c r="I23" i="159"/>
  <c r="G9" i="159"/>
  <c r="H9" i="159" s="1"/>
  <c r="B12" i="159" s="1"/>
  <c r="C12" i="159" s="1"/>
  <c r="D12" i="159" s="1"/>
  <c r="E12" i="159" s="1"/>
  <c r="F12" i="159" s="1"/>
  <c r="G12" i="159" s="1"/>
  <c r="H12" i="159" s="1"/>
  <c r="B15" i="159" s="1"/>
  <c r="C15" i="159" s="1"/>
  <c r="D15" i="159" s="1"/>
  <c r="E15" i="159" s="1"/>
  <c r="F15" i="159" s="1"/>
  <c r="G15" i="159" s="1"/>
  <c r="H15" i="159" s="1"/>
  <c r="B18" i="159" s="1"/>
  <c r="C18" i="159" s="1"/>
  <c r="D18" i="159" s="1"/>
  <c r="E18" i="159" s="1"/>
  <c r="F18" i="159" s="1"/>
  <c r="G18" i="159" s="1"/>
  <c r="H18" i="159" s="1"/>
  <c r="B21" i="159" s="1"/>
  <c r="C21" i="159" s="1"/>
  <c r="D21" i="159" s="1"/>
  <c r="E21" i="159" s="1"/>
  <c r="F21" i="159" s="1"/>
  <c r="G21" i="159" s="1"/>
  <c r="H21" i="159" s="1"/>
  <c r="G8" i="159"/>
  <c r="F8" i="159" s="1"/>
  <c r="H4" i="159"/>
  <c r="C4" i="159"/>
  <c r="F3" i="159"/>
  <c r="I23" i="158"/>
  <c r="F9" i="158"/>
  <c r="G9" i="158" s="1"/>
  <c r="H9" i="158" s="1"/>
  <c r="B12" i="158" s="1"/>
  <c r="C12" i="158" s="1"/>
  <c r="D12" i="158" s="1"/>
  <c r="E12" i="158" s="1"/>
  <c r="F12" i="158" s="1"/>
  <c r="G12" i="158" s="1"/>
  <c r="H12" i="158" s="1"/>
  <c r="B15" i="158" s="1"/>
  <c r="C15" i="158" s="1"/>
  <c r="D15" i="158" s="1"/>
  <c r="E15" i="158" s="1"/>
  <c r="F15" i="158" s="1"/>
  <c r="G15" i="158" s="1"/>
  <c r="H15" i="158" s="1"/>
  <c r="B18" i="158" s="1"/>
  <c r="C18" i="158" s="1"/>
  <c r="D18" i="158" s="1"/>
  <c r="E18" i="158" s="1"/>
  <c r="F18" i="158" s="1"/>
  <c r="G18" i="158" s="1"/>
  <c r="H18" i="158" s="1"/>
  <c r="B21" i="158" s="1"/>
  <c r="C21" i="158" s="1"/>
  <c r="D21" i="158" s="1"/>
  <c r="E21" i="158" s="1"/>
  <c r="F21" i="158" s="1"/>
  <c r="G21" i="158" s="1"/>
  <c r="H21" i="158" s="1"/>
  <c r="F8" i="158"/>
  <c r="E8" i="158" s="1"/>
  <c r="H4" i="158"/>
  <c r="C4" i="158"/>
  <c r="F3" i="158"/>
  <c r="I23" i="157"/>
  <c r="E9" i="157"/>
  <c r="F9" i="157" s="1"/>
  <c r="G9" i="157" s="1"/>
  <c r="H9" i="157" s="1"/>
  <c r="B12" i="157" s="1"/>
  <c r="C12" i="157" s="1"/>
  <c r="D12" i="157" s="1"/>
  <c r="E12" i="157" s="1"/>
  <c r="F12" i="157" s="1"/>
  <c r="G12" i="157" s="1"/>
  <c r="H12" i="157" s="1"/>
  <c r="B15" i="157" s="1"/>
  <c r="C15" i="157" s="1"/>
  <c r="D15" i="157" s="1"/>
  <c r="E15" i="157" s="1"/>
  <c r="F15" i="157" s="1"/>
  <c r="G15" i="157" s="1"/>
  <c r="H15" i="157" s="1"/>
  <c r="B18" i="157" s="1"/>
  <c r="C18" i="157" s="1"/>
  <c r="D18" i="157" s="1"/>
  <c r="E18" i="157" s="1"/>
  <c r="F18" i="157" s="1"/>
  <c r="G18" i="157" s="1"/>
  <c r="H18" i="157" s="1"/>
  <c r="B21" i="157" s="1"/>
  <c r="C21" i="157" s="1"/>
  <c r="D21" i="157" s="1"/>
  <c r="E21" i="157" s="1"/>
  <c r="F21" i="157" s="1"/>
  <c r="G21" i="157" s="1"/>
  <c r="H21" i="157" s="1"/>
  <c r="E8" i="157"/>
  <c r="F8" i="157" s="1"/>
  <c r="G8" i="157" s="1"/>
  <c r="H8" i="157" s="1"/>
  <c r="B11" i="157" s="1"/>
  <c r="C11" i="157" s="1"/>
  <c r="D11" i="157" s="1"/>
  <c r="E11" i="157" s="1"/>
  <c r="F11" i="157" s="1"/>
  <c r="G11" i="157" s="1"/>
  <c r="H11" i="157" s="1"/>
  <c r="B14" i="157" s="1"/>
  <c r="C14" i="157" s="1"/>
  <c r="D14" i="157" s="1"/>
  <c r="E14" i="157" s="1"/>
  <c r="F14" i="157" s="1"/>
  <c r="G14" i="157" s="1"/>
  <c r="H14" i="157" s="1"/>
  <c r="B17" i="157" s="1"/>
  <c r="C17" i="157" s="1"/>
  <c r="D17" i="157" s="1"/>
  <c r="E17" i="157" s="1"/>
  <c r="F17" i="157" s="1"/>
  <c r="G17" i="157" s="1"/>
  <c r="H17" i="157" s="1"/>
  <c r="B20" i="157" s="1"/>
  <c r="C20" i="157" s="1"/>
  <c r="D20" i="157" s="1"/>
  <c r="H4" i="157"/>
  <c r="C4" i="157"/>
  <c r="F3" i="157"/>
  <c r="I23" i="156"/>
  <c r="D9" i="156"/>
  <c r="E9" i="156" s="1"/>
  <c r="F9" i="156" s="1"/>
  <c r="G9" i="156" s="1"/>
  <c r="H9" i="156" s="1"/>
  <c r="B12" i="156" s="1"/>
  <c r="C12" i="156" s="1"/>
  <c r="D12" i="156" s="1"/>
  <c r="E12" i="156" s="1"/>
  <c r="F12" i="156" s="1"/>
  <c r="G12" i="156" s="1"/>
  <c r="H12" i="156" s="1"/>
  <c r="B15" i="156" s="1"/>
  <c r="C15" i="156" s="1"/>
  <c r="D15" i="156" s="1"/>
  <c r="E15" i="156" s="1"/>
  <c r="F15" i="156" s="1"/>
  <c r="G15" i="156" s="1"/>
  <c r="H15" i="156" s="1"/>
  <c r="B18" i="156" s="1"/>
  <c r="C18" i="156" s="1"/>
  <c r="D18" i="156" s="1"/>
  <c r="E18" i="156" s="1"/>
  <c r="F18" i="156" s="1"/>
  <c r="G18" i="156" s="1"/>
  <c r="H18" i="156" s="1"/>
  <c r="B21" i="156" s="1"/>
  <c r="C21" i="156" s="1"/>
  <c r="D21" i="156" s="1"/>
  <c r="E21" i="156" s="1"/>
  <c r="F21" i="156" s="1"/>
  <c r="G21" i="156" s="1"/>
  <c r="H21" i="156" s="1"/>
  <c r="D8" i="156"/>
  <c r="C8" i="156" s="1"/>
  <c r="H4" i="156"/>
  <c r="C4" i="156"/>
  <c r="F3" i="156"/>
  <c r="I23" i="155"/>
  <c r="C9" i="155"/>
  <c r="D9" i="155" s="1"/>
  <c r="E9" i="155" s="1"/>
  <c r="F9" i="155" s="1"/>
  <c r="G9" i="155" s="1"/>
  <c r="H9" i="155" s="1"/>
  <c r="B12" i="155" s="1"/>
  <c r="C12" i="155" s="1"/>
  <c r="D12" i="155" s="1"/>
  <c r="E12" i="155" s="1"/>
  <c r="F12" i="155" s="1"/>
  <c r="G12" i="155" s="1"/>
  <c r="H12" i="155" s="1"/>
  <c r="B15" i="155" s="1"/>
  <c r="C15" i="155" s="1"/>
  <c r="D15" i="155" s="1"/>
  <c r="E15" i="155" s="1"/>
  <c r="F15" i="155" s="1"/>
  <c r="G15" i="155" s="1"/>
  <c r="H15" i="155" s="1"/>
  <c r="B18" i="155" s="1"/>
  <c r="C18" i="155" s="1"/>
  <c r="D18" i="155" s="1"/>
  <c r="E18" i="155" s="1"/>
  <c r="F18" i="155" s="1"/>
  <c r="G18" i="155" s="1"/>
  <c r="H18" i="155" s="1"/>
  <c r="B21" i="155" s="1"/>
  <c r="C21" i="155" s="1"/>
  <c r="D21" i="155" s="1"/>
  <c r="E21" i="155" s="1"/>
  <c r="F21" i="155" s="1"/>
  <c r="G21" i="155" s="1"/>
  <c r="H21" i="155" s="1"/>
  <c r="C8" i="155"/>
  <c r="D8" i="155" s="1"/>
  <c r="E8" i="155" s="1"/>
  <c r="F8" i="155" s="1"/>
  <c r="G8" i="155" s="1"/>
  <c r="H8" i="155" s="1"/>
  <c r="B11" i="155" s="1"/>
  <c r="C11" i="155" s="1"/>
  <c r="D11" i="155" s="1"/>
  <c r="E11" i="155" s="1"/>
  <c r="F11" i="155" s="1"/>
  <c r="G11" i="155" s="1"/>
  <c r="H11" i="155" s="1"/>
  <c r="B14" i="155" s="1"/>
  <c r="C14" i="155" s="1"/>
  <c r="D14" i="155" s="1"/>
  <c r="E14" i="155" s="1"/>
  <c r="F14" i="155" s="1"/>
  <c r="G14" i="155" s="1"/>
  <c r="H14" i="155" s="1"/>
  <c r="B17" i="155" s="1"/>
  <c r="C17" i="155" s="1"/>
  <c r="D17" i="155" s="1"/>
  <c r="E17" i="155" s="1"/>
  <c r="F17" i="155" s="1"/>
  <c r="G17" i="155" s="1"/>
  <c r="H17" i="155" s="1"/>
  <c r="B20" i="155" s="1"/>
  <c r="H4" i="155"/>
  <c r="C4" i="155"/>
  <c r="F3" i="155"/>
  <c r="C4" i="152"/>
  <c r="I23" i="154"/>
  <c r="B12" i="154"/>
  <c r="C12" i="154" s="1"/>
  <c r="D12" i="154" s="1"/>
  <c r="E12" i="154" s="1"/>
  <c r="F12" i="154" s="1"/>
  <c r="G12" i="154" s="1"/>
  <c r="H12" i="154" s="1"/>
  <c r="B15" i="154" s="1"/>
  <c r="C15" i="154" s="1"/>
  <c r="D15" i="154" s="1"/>
  <c r="E15" i="154" s="1"/>
  <c r="F15" i="154" s="1"/>
  <c r="G15" i="154" s="1"/>
  <c r="H15" i="154" s="1"/>
  <c r="B18" i="154" s="1"/>
  <c r="C18" i="154" s="1"/>
  <c r="D18" i="154" s="1"/>
  <c r="E18" i="154" s="1"/>
  <c r="F18" i="154" s="1"/>
  <c r="G18" i="154" s="1"/>
  <c r="H18" i="154" s="1"/>
  <c r="B21" i="154" s="1"/>
  <c r="C21" i="154" s="1"/>
  <c r="D21" i="154" s="1"/>
  <c r="E21" i="154" s="1"/>
  <c r="F21" i="154" s="1"/>
  <c r="G21" i="154" s="1"/>
  <c r="H21" i="154" s="1"/>
  <c r="B11" i="154"/>
  <c r="H8" i="154" s="1"/>
  <c r="H4" i="154"/>
  <c r="C4" i="154"/>
  <c r="F3" i="154"/>
  <c r="I23" i="153"/>
  <c r="H9" i="153"/>
  <c r="B12" i="153" s="1"/>
  <c r="C12" i="153" s="1"/>
  <c r="D12" i="153" s="1"/>
  <c r="E12" i="153" s="1"/>
  <c r="F12" i="153" s="1"/>
  <c r="G12" i="153" s="1"/>
  <c r="H12" i="153" s="1"/>
  <c r="B15" i="153" s="1"/>
  <c r="C15" i="153" s="1"/>
  <c r="D15" i="153" s="1"/>
  <c r="E15" i="153" s="1"/>
  <c r="F15" i="153" s="1"/>
  <c r="G15" i="153" s="1"/>
  <c r="H15" i="153" s="1"/>
  <c r="B18" i="153" s="1"/>
  <c r="C18" i="153" s="1"/>
  <c r="D18" i="153" s="1"/>
  <c r="E18" i="153" s="1"/>
  <c r="F18" i="153" s="1"/>
  <c r="G18" i="153" s="1"/>
  <c r="H18" i="153" s="1"/>
  <c r="B21" i="153" s="1"/>
  <c r="C21" i="153" s="1"/>
  <c r="D21" i="153" s="1"/>
  <c r="E21" i="153" s="1"/>
  <c r="F21" i="153" s="1"/>
  <c r="G21" i="153" s="1"/>
  <c r="H21" i="153" s="1"/>
  <c r="H8" i="153"/>
  <c r="G8" i="153" s="1"/>
  <c r="H4" i="153"/>
  <c r="C4" i="153"/>
  <c r="F3" i="153"/>
  <c r="I23" i="152"/>
  <c r="G9" i="152"/>
  <c r="H9" i="152" s="1"/>
  <c r="B12" i="152" s="1"/>
  <c r="C12" i="152" s="1"/>
  <c r="D12" i="152" s="1"/>
  <c r="E12" i="152" s="1"/>
  <c r="F12" i="152" s="1"/>
  <c r="G12" i="152" s="1"/>
  <c r="H12" i="152" s="1"/>
  <c r="B15" i="152" s="1"/>
  <c r="C15" i="152" s="1"/>
  <c r="D15" i="152" s="1"/>
  <c r="E15" i="152" s="1"/>
  <c r="F15" i="152" s="1"/>
  <c r="G15" i="152" s="1"/>
  <c r="H15" i="152" s="1"/>
  <c r="B18" i="152" s="1"/>
  <c r="C18" i="152" s="1"/>
  <c r="D18" i="152" s="1"/>
  <c r="E18" i="152" s="1"/>
  <c r="F18" i="152" s="1"/>
  <c r="G18" i="152" s="1"/>
  <c r="H18" i="152" s="1"/>
  <c r="B21" i="152" s="1"/>
  <c r="C21" i="152" s="1"/>
  <c r="D21" i="152" s="1"/>
  <c r="E21" i="152" s="1"/>
  <c r="F21" i="152" s="1"/>
  <c r="G21" i="152" s="1"/>
  <c r="H21" i="152" s="1"/>
  <c r="G8" i="152"/>
  <c r="F8" i="152" s="1"/>
  <c r="H4" i="152"/>
  <c r="F3" i="152"/>
  <c r="I23" i="151"/>
  <c r="F9" i="151"/>
  <c r="G9" i="151" s="1"/>
  <c r="H9" i="151" s="1"/>
  <c r="B12" i="151" s="1"/>
  <c r="C12" i="151" s="1"/>
  <c r="D12" i="151" s="1"/>
  <c r="E12" i="151" s="1"/>
  <c r="F12" i="151" s="1"/>
  <c r="G12" i="151" s="1"/>
  <c r="H12" i="151" s="1"/>
  <c r="B15" i="151" s="1"/>
  <c r="C15" i="151" s="1"/>
  <c r="D15" i="151" s="1"/>
  <c r="E15" i="151" s="1"/>
  <c r="F15" i="151" s="1"/>
  <c r="G15" i="151" s="1"/>
  <c r="H15" i="151" s="1"/>
  <c r="B18" i="151" s="1"/>
  <c r="C18" i="151" s="1"/>
  <c r="D18" i="151" s="1"/>
  <c r="E18" i="151" s="1"/>
  <c r="F18" i="151" s="1"/>
  <c r="G18" i="151" s="1"/>
  <c r="H18" i="151" s="1"/>
  <c r="B21" i="151" s="1"/>
  <c r="C21" i="151" s="1"/>
  <c r="D21" i="151" s="1"/>
  <c r="E21" i="151" s="1"/>
  <c r="F21" i="151" s="1"/>
  <c r="G21" i="151" s="1"/>
  <c r="H21" i="151" s="1"/>
  <c r="F8" i="151"/>
  <c r="G8" i="151" s="1"/>
  <c r="H8" i="151" s="1"/>
  <c r="B11" i="151" s="1"/>
  <c r="C11" i="151" s="1"/>
  <c r="D11" i="151" s="1"/>
  <c r="E11" i="151" s="1"/>
  <c r="F11" i="151" s="1"/>
  <c r="G11" i="151" s="1"/>
  <c r="H11" i="151" s="1"/>
  <c r="B14" i="151" s="1"/>
  <c r="C14" i="151" s="1"/>
  <c r="D14" i="151" s="1"/>
  <c r="E14" i="151" s="1"/>
  <c r="F14" i="151" s="1"/>
  <c r="G14" i="151" s="1"/>
  <c r="H14" i="151" s="1"/>
  <c r="B17" i="151" s="1"/>
  <c r="C17" i="151" s="1"/>
  <c r="D17" i="151" s="1"/>
  <c r="E17" i="151" s="1"/>
  <c r="F17" i="151" s="1"/>
  <c r="G17" i="151" s="1"/>
  <c r="H17" i="151" s="1"/>
  <c r="B20" i="151" s="1"/>
  <c r="C20" i="151" s="1"/>
  <c r="D20" i="151" s="1"/>
  <c r="E20" i="151" s="1"/>
  <c r="H4" i="151"/>
  <c r="C4" i="151"/>
  <c r="F3" i="151"/>
  <c r="I23" i="150"/>
  <c r="E9" i="150"/>
  <c r="F9" i="150" s="1"/>
  <c r="G9" i="150" s="1"/>
  <c r="H9" i="150" s="1"/>
  <c r="B12" i="150" s="1"/>
  <c r="C12" i="150" s="1"/>
  <c r="D12" i="150" s="1"/>
  <c r="E12" i="150" s="1"/>
  <c r="F12" i="150" s="1"/>
  <c r="G12" i="150" s="1"/>
  <c r="H12" i="150" s="1"/>
  <c r="B15" i="150" s="1"/>
  <c r="C15" i="150" s="1"/>
  <c r="D15" i="150" s="1"/>
  <c r="E15" i="150" s="1"/>
  <c r="F15" i="150" s="1"/>
  <c r="G15" i="150" s="1"/>
  <c r="H15" i="150" s="1"/>
  <c r="B18" i="150" s="1"/>
  <c r="C18" i="150" s="1"/>
  <c r="D18" i="150" s="1"/>
  <c r="E18" i="150" s="1"/>
  <c r="F18" i="150" s="1"/>
  <c r="G18" i="150" s="1"/>
  <c r="H18" i="150" s="1"/>
  <c r="B21" i="150" s="1"/>
  <c r="C21" i="150" s="1"/>
  <c r="D21" i="150" s="1"/>
  <c r="E21" i="150" s="1"/>
  <c r="F21" i="150" s="1"/>
  <c r="G21" i="150" s="1"/>
  <c r="H21" i="150" s="1"/>
  <c r="E8" i="150"/>
  <c r="D8" i="150" s="1"/>
  <c r="H4" i="150"/>
  <c r="C4" i="150"/>
  <c r="F3" i="150"/>
  <c r="I23" i="149"/>
  <c r="D9" i="149"/>
  <c r="E9" i="149" s="1"/>
  <c r="F9" i="149" s="1"/>
  <c r="G9" i="149" s="1"/>
  <c r="H9" i="149" s="1"/>
  <c r="B12" i="149" s="1"/>
  <c r="C12" i="149" s="1"/>
  <c r="D12" i="149" s="1"/>
  <c r="E12" i="149" s="1"/>
  <c r="F12" i="149" s="1"/>
  <c r="G12" i="149" s="1"/>
  <c r="H12" i="149" s="1"/>
  <c r="B15" i="149" s="1"/>
  <c r="C15" i="149" s="1"/>
  <c r="D15" i="149" s="1"/>
  <c r="E15" i="149" s="1"/>
  <c r="F15" i="149" s="1"/>
  <c r="G15" i="149" s="1"/>
  <c r="H15" i="149" s="1"/>
  <c r="B18" i="149" s="1"/>
  <c r="C18" i="149" s="1"/>
  <c r="D18" i="149" s="1"/>
  <c r="E18" i="149" s="1"/>
  <c r="F18" i="149" s="1"/>
  <c r="G18" i="149" s="1"/>
  <c r="H18" i="149" s="1"/>
  <c r="B21" i="149" s="1"/>
  <c r="C21" i="149" s="1"/>
  <c r="D21" i="149" s="1"/>
  <c r="E21" i="149" s="1"/>
  <c r="F21" i="149" s="1"/>
  <c r="G21" i="149" s="1"/>
  <c r="H21" i="149" s="1"/>
  <c r="D8" i="149"/>
  <c r="E8" i="149" s="1"/>
  <c r="F8" i="149" s="1"/>
  <c r="G8" i="149" s="1"/>
  <c r="H8" i="149" s="1"/>
  <c r="B11" i="149" s="1"/>
  <c r="C11" i="149" s="1"/>
  <c r="D11" i="149" s="1"/>
  <c r="E11" i="149" s="1"/>
  <c r="F11" i="149" s="1"/>
  <c r="G11" i="149" s="1"/>
  <c r="H11" i="149" s="1"/>
  <c r="B14" i="149" s="1"/>
  <c r="C14" i="149" s="1"/>
  <c r="D14" i="149" s="1"/>
  <c r="E14" i="149" s="1"/>
  <c r="F14" i="149" s="1"/>
  <c r="G14" i="149" s="1"/>
  <c r="H14" i="149" s="1"/>
  <c r="B17" i="149" s="1"/>
  <c r="C17" i="149" s="1"/>
  <c r="D17" i="149" s="1"/>
  <c r="E17" i="149" s="1"/>
  <c r="F17" i="149" s="1"/>
  <c r="G17" i="149" s="1"/>
  <c r="H17" i="149" s="1"/>
  <c r="B20" i="149" s="1"/>
  <c r="C20" i="149" s="1"/>
  <c r="H4" i="149"/>
  <c r="C4" i="149"/>
  <c r="F3" i="149"/>
  <c r="I23" i="148"/>
  <c r="C9" i="148"/>
  <c r="D9" i="148" s="1"/>
  <c r="E9" i="148" s="1"/>
  <c r="F9" i="148" s="1"/>
  <c r="G9" i="148" s="1"/>
  <c r="H9" i="148" s="1"/>
  <c r="B12" i="148" s="1"/>
  <c r="C12" i="148" s="1"/>
  <c r="D12" i="148" s="1"/>
  <c r="E12" i="148" s="1"/>
  <c r="F12" i="148" s="1"/>
  <c r="G12" i="148" s="1"/>
  <c r="H12" i="148" s="1"/>
  <c r="B15" i="148" s="1"/>
  <c r="C15" i="148" s="1"/>
  <c r="D15" i="148" s="1"/>
  <c r="E15" i="148" s="1"/>
  <c r="F15" i="148" s="1"/>
  <c r="G15" i="148" s="1"/>
  <c r="H15" i="148" s="1"/>
  <c r="B18" i="148" s="1"/>
  <c r="C18" i="148" s="1"/>
  <c r="D18" i="148" s="1"/>
  <c r="E18" i="148" s="1"/>
  <c r="F18" i="148" s="1"/>
  <c r="G18" i="148" s="1"/>
  <c r="H18" i="148" s="1"/>
  <c r="B21" i="148" s="1"/>
  <c r="C21" i="148" s="1"/>
  <c r="D21" i="148" s="1"/>
  <c r="E21" i="148" s="1"/>
  <c r="F21" i="148" s="1"/>
  <c r="G21" i="148" s="1"/>
  <c r="H21" i="148" s="1"/>
  <c r="C8" i="148"/>
  <c r="D8" i="148" s="1"/>
  <c r="E8" i="148" s="1"/>
  <c r="F8" i="148" s="1"/>
  <c r="G8" i="148" s="1"/>
  <c r="H8" i="148" s="1"/>
  <c r="B11" i="148" s="1"/>
  <c r="C11" i="148" s="1"/>
  <c r="D11" i="148" s="1"/>
  <c r="E11" i="148" s="1"/>
  <c r="F11" i="148" s="1"/>
  <c r="G11" i="148" s="1"/>
  <c r="H11" i="148" s="1"/>
  <c r="B14" i="148" s="1"/>
  <c r="C14" i="148" s="1"/>
  <c r="D14" i="148" s="1"/>
  <c r="E14" i="148" s="1"/>
  <c r="F14" i="148" s="1"/>
  <c r="G14" i="148" s="1"/>
  <c r="H14" i="148" s="1"/>
  <c r="B17" i="148" s="1"/>
  <c r="C17" i="148" s="1"/>
  <c r="D17" i="148" s="1"/>
  <c r="E17" i="148" s="1"/>
  <c r="F17" i="148" s="1"/>
  <c r="G17" i="148" s="1"/>
  <c r="H17" i="148" s="1"/>
  <c r="B20" i="148" s="1"/>
  <c r="H4" i="148"/>
  <c r="C4" i="148"/>
  <c r="F3" i="148"/>
  <c r="H8" i="161" l="1"/>
  <c r="C11" i="154"/>
  <c r="D11" i="154" s="1"/>
  <c r="E11" i="154" s="1"/>
  <c r="F11" i="154" s="1"/>
  <c r="G11" i="154" s="1"/>
  <c r="H11" i="154" s="1"/>
  <c r="B14" i="154" s="1"/>
  <c r="C14" i="154" s="1"/>
  <c r="D14" i="154" s="1"/>
  <c r="E14" i="154" s="1"/>
  <c r="F14" i="154" s="1"/>
  <c r="G14" i="154" s="1"/>
  <c r="H14" i="154" s="1"/>
  <c r="B17" i="154" s="1"/>
  <c r="C17" i="154" s="1"/>
  <c r="D17" i="154" s="1"/>
  <c r="E17" i="154" s="1"/>
  <c r="F17" i="154" s="1"/>
  <c r="G17" i="154" s="1"/>
  <c r="H17" i="154" s="1"/>
  <c r="B20" i="154" s="1"/>
  <c r="C20" i="154" s="1"/>
  <c r="D20" i="154" s="1"/>
  <c r="E20" i="154" s="1"/>
  <c r="F20" i="154" s="1"/>
  <c r="G20" i="154" s="1"/>
  <c r="H20" i="154" s="1"/>
  <c r="E8" i="151"/>
  <c r="G8" i="158"/>
  <c r="H8" i="158" s="1"/>
  <c r="B11" i="158" s="1"/>
  <c r="C11" i="158" s="1"/>
  <c r="D11" i="158" s="1"/>
  <c r="E11" i="158" s="1"/>
  <c r="F11" i="158" s="1"/>
  <c r="G11" i="158" s="1"/>
  <c r="H11" i="158" s="1"/>
  <c r="B14" i="158" s="1"/>
  <c r="C14" i="158" s="1"/>
  <c r="D14" i="158" s="1"/>
  <c r="E14" i="158" s="1"/>
  <c r="F14" i="158" s="1"/>
  <c r="G14" i="158" s="1"/>
  <c r="H14" i="158" s="1"/>
  <c r="B17" i="158" s="1"/>
  <c r="C17" i="158" s="1"/>
  <c r="D17" i="158" s="1"/>
  <c r="E17" i="158" s="1"/>
  <c r="F17" i="158" s="1"/>
  <c r="G17" i="158" s="1"/>
  <c r="H17" i="158" s="1"/>
  <c r="B20" i="158" s="1"/>
  <c r="C20" i="158" s="1"/>
  <c r="D20" i="158" s="1"/>
  <c r="E20" i="158" s="1"/>
  <c r="H8" i="159"/>
  <c r="B11" i="159" s="1"/>
  <c r="C11" i="159" s="1"/>
  <c r="D11" i="159" s="1"/>
  <c r="E11" i="159" s="1"/>
  <c r="F11" i="159" s="1"/>
  <c r="G11" i="159" s="1"/>
  <c r="H11" i="159" s="1"/>
  <c r="B14" i="159" s="1"/>
  <c r="C14" i="159" s="1"/>
  <c r="D14" i="159" s="1"/>
  <c r="E14" i="159" s="1"/>
  <c r="F14" i="159" s="1"/>
  <c r="G14" i="159" s="1"/>
  <c r="H14" i="159" s="1"/>
  <c r="B17" i="159" s="1"/>
  <c r="C17" i="159" s="1"/>
  <c r="D17" i="159" s="1"/>
  <c r="E17" i="159" s="1"/>
  <c r="F17" i="159" s="1"/>
  <c r="G17" i="159" s="1"/>
  <c r="H17" i="159" s="1"/>
  <c r="B20" i="159" s="1"/>
  <c r="C20" i="159" s="1"/>
  <c r="D20" i="159" s="1"/>
  <c r="E20" i="159" s="1"/>
  <c r="F20" i="159" s="1"/>
  <c r="B11" i="160"/>
  <c r="C11" i="160" s="1"/>
  <c r="D11" i="160" s="1"/>
  <c r="E11" i="160" s="1"/>
  <c r="F11" i="160" s="1"/>
  <c r="G11" i="160" s="1"/>
  <c r="H11" i="160" s="1"/>
  <c r="B14" i="160" s="1"/>
  <c r="C14" i="160" s="1"/>
  <c r="D14" i="160" s="1"/>
  <c r="E14" i="160" s="1"/>
  <c r="F14" i="160" s="1"/>
  <c r="G14" i="160" s="1"/>
  <c r="H14" i="160" s="1"/>
  <c r="B17" i="160" s="1"/>
  <c r="C17" i="160" s="1"/>
  <c r="D17" i="160" s="1"/>
  <c r="E17" i="160" s="1"/>
  <c r="F17" i="160" s="1"/>
  <c r="G17" i="160" s="1"/>
  <c r="H17" i="160" s="1"/>
  <c r="B20" i="160" s="1"/>
  <c r="C20" i="160" s="1"/>
  <c r="D20" i="160" s="1"/>
  <c r="E20" i="160" s="1"/>
  <c r="F20" i="160" s="1"/>
  <c r="G20" i="160" s="1"/>
  <c r="B8" i="148"/>
  <c r="B11" i="153"/>
  <c r="C11" i="153" s="1"/>
  <c r="D11" i="153" s="1"/>
  <c r="E11" i="153" s="1"/>
  <c r="F11" i="153" s="1"/>
  <c r="G11" i="153" s="1"/>
  <c r="H11" i="153" s="1"/>
  <c r="B14" i="153" s="1"/>
  <c r="C14" i="153" s="1"/>
  <c r="D14" i="153" s="1"/>
  <c r="E14" i="153" s="1"/>
  <c r="F14" i="153" s="1"/>
  <c r="G14" i="153" s="1"/>
  <c r="H14" i="153" s="1"/>
  <c r="B17" i="153" s="1"/>
  <c r="C17" i="153" s="1"/>
  <c r="D17" i="153" s="1"/>
  <c r="E17" i="153" s="1"/>
  <c r="F17" i="153" s="1"/>
  <c r="G17" i="153" s="1"/>
  <c r="H17" i="153" s="1"/>
  <c r="B20" i="153" s="1"/>
  <c r="C20" i="153" s="1"/>
  <c r="D20" i="153" s="1"/>
  <c r="E20" i="153" s="1"/>
  <c r="F20" i="153" s="1"/>
  <c r="G20" i="153" s="1"/>
  <c r="C8" i="149"/>
  <c r="F8" i="150"/>
  <c r="G8" i="150" s="1"/>
  <c r="H8" i="150" s="1"/>
  <c r="B11" i="150" s="1"/>
  <c r="C11" i="150" s="1"/>
  <c r="D11" i="150" s="1"/>
  <c r="E11" i="150" s="1"/>
  <c r="F11" i="150" s="1"/>
  <c r="G11" i="150" s="1"/>
  <c r="H11" i="150" s="1"/>
  <c r="B14" i="150" s="1"/>
  <c r="C14" i="150" s="1"/>
  <c r="D14" i="150" s="1"/>
  <c r="E14" i="150" s="1"/>
  <c r="F14" i="150" s="1"/>
  <c r="G14" i="150" s="1"/>
  <c r="H14" i="150" s="1"/>
  <c r="B17" i="150" s="1"/>
  <c r="C17" i="150" s="1"/>
  <c r="D17" i="150" s="1"/>
  <c r="E17" i="150" s="1"/>
  <c r="F17" i="150" s="1"/>
  <c r="G17" i="150" s="1"/>
  <c r="H17" i="150" s="1"/>
  <c r="B20" i="150" s="1"/>
  <c r="C20" i="150" s="1"/>
  <c r="D20" i="150" s="1"/>
  <c r="H8" i="152"/>
  <c r="B11" i="152" s="1"/>
  <c r="C11" i="152" s="1"/>
  <c r="D11" i="152" s="1"/>
  <c r="E11" i="152" s="1"/>
  <c r="F11" i="152" s="1"/>
  <c r="G11" i="152" s="1"/>
  <c r="H11" i="152" s="1"/>
  <c r="B14" i="152" s="1"/>
  <c r="C14" i="152" s="1"/>
  <c r="D14" i="152" s="1"/>
  <c r="E14" i="152" s="1"/>
  <c r="F14" i="152" s="1"/>
  <c r="G14" i="152" s="1"/>
  <c r="H14" i="152" s="1"/>
  <c r="B17" i="152" s="1"/>
  <c r="C17" i="152" s="1"/>
  <c r="D17" i="152" s="1"/>
  <c r="E17" i="152" s="1"/>
  <c r="F17" i="152" s="1"/>
  <c r="G17" i="152" s="1"/>
  <c r="H17" i="152" s="1"/>
  <c r="B20" i="152" s="1"/>
  <c r="C20" i="152" s="1"/>
  <c r="D20" i="152" s="1"/>
  <c r="E20" i="152" s="1"/>
  <c r="F20" i="152" s="1"/>
  <c r="B8" i="155"/>
  <c r="E8" i="156"/>
  <c r="F8" i="156" s="1"/>
  <c r="G8" i="156" s="1"/>
  <c r="H8" i="156" s="1"/>
  <c r="B11" i="156" s="1"/>
  <c r="C11" i="156" s="1"/>
  <c r="D11" i="156" s="1"/>
  <c r="E11" i="156" s="1"/>
  <c r="F11" i="156" s="1"/>
  <c r="G11" i="156" s="1"/>
  <c r="H11" i="156" s="1"/>
  <c r="B14" i="156" s="1"/>
  <c r="C14" i="156" s="1"/>
  <c r="D14" i="156" s="1"/>
  <c r="E14" i="156" s="1"/>
  <c r="F14" i="156" s="1"/>
  <c r="G14" i="156" s="1"/>
  <c r="H14" i="156" s="1"/>
  <c r="B17" i="156" s="1"/>
  <c r="C17" i="156" s="1"/>
  <c r="D17" i="156" s="1"/>
  <c r="E17" i="156" s="1"/>
  <c r="F17" i="156" s="1"/>
  <c r="G17" i="156" s="1"/>
  <c r="H17" i="156" s="1"/>
  <c r="B20" i="156" s="1"/>
  <c r="C20" i="156" s="1"/>
  <c r="D8" i="157"/>
  <c r="F8" i="146"/>
  <c r="G8" i="147"/>
  <c r="H9" i="147"/>
  <c r="H4" i="147"/>
  <c r="C4" i="147"/>
  <c r="F3" i="147"/>
  <c r="G9" i="146"/>
  <c r="H4" i="146"/>
  <c r="C4" i="146"/>
  <c r="F3" i="146"/>
  <c r="E8" i="145"/>
  <c r="F9" i="145"/>
  <c r="H4" i="145"/>
  <c r="C4" i="145"/>
  <c r="F3" i="145"/>
  <c r="D8" i="144"/>
  <c r="E9" i="144"/>
  <c r="F9" i="144" s="1"/>
  <c r="H4" i="144"/>
  <c r="C4" i="144"/>
  <c r="F3" i="144"/>
  <c r="D9" i="143"/>
  <c r="B8" i="143"/>
  <c r="H4" i="143"/>
  <c r="C4" i="143"/>
  <c r="F3" i="143"/>
  <c r="C9" i="142"/>
  <c r="D9" i="142" s="1"/>
  <c r="E9" i="142" s="1"/>
  <c r="F9" i="142" s="1"/>
  <c r="H4" i="142"/>
  <c r="C4" i="142"/>
  <c r="F3" i="142"/>
  <c r="C21" i="142"/>
  <c r="D8" i="142"/>
  <c r="E8" i="142" s="1"/>
  <c r="F8" i="142" s="1"/>
  <c r="G8" i="142" s="1"/>
  <c r="H8" i="142" s="1"/>
  <c r="B11" i="142" s="1"/>
  <c r="C11" i="142" s="1"/>
  <c r="D11" i="142" s="1"/>
  <c r="E11" i="142" s="1"/>
  <c r="F11" i="142" s="1"/>
  <c r="G11" i="142" s="1"/>
  <c r="H11" i="142" s="1"/>
  <c r="B14" i="142" s="1"/>
  <c r="C14" i="142" s="1"/>
  <c r="D14" i="142" s="1"/>
  <c r="E14" i="142" s="1"/>
  <c r="F14" i="142" s="1"/>
  <c r="G14" i="142" s="1"/>
  <c r="H14" i="142" s="1"/>
  <c r="B17" i="142" s="1"/>
  <c r="C17" i="142" s="1"/>
  <c r="D17" i="142" s="1"/>
  <c r="E17" i="142" s="1"/>
  <c r="F17" i="142" s="1"/>
  <c r="G17" i="142" s="1"/>
  <c r="H17" i="142" s="1"/>
  <c r="B20" i="142" s="1"/>
  <c r="B12" i="141"/>
  <c r="C12" i="141" s="1"/>
  <c r="D12" i="141" s="1"/>
  <c r="E12" i="141" s="1"/>
  <c r="H4" i="141"/>
  <c r="C4" i="141"/>
  <c r="F3" i="141"/>
  <c r="I20" i="141"/>
  <c r="H8" i="141"/>
  <c r="B11" i="140"/>
  <c r="C11" i="140" s="1"/>
  <c r="D11" i="140" s="1"/>
  <c r="E11" i="140" s="1"/>
  <c r="F11" i="140" s="1"/>
  <c r="G11" i="140" s="1"/>
  <c r="H11" i="140" s="1"/>
  <c r="B14" i="140" s="1"/>
  <c r="C14" i="140" s="1"/>
  <c r="D14" i="140" s="1"/>
  <c r="E14" i="140" s="1"/>
  <c r="F14" i="140" s="1"/>
  <c r="G14" i="140" s="1"/>
  <c r="H14" i="140" s="1"/>
  <c r="B17" i="140" s="1"/>
  <c r="C17" i="140" s="1"/>
  <c r="D17" i="140" s="1"/>
  <c r="E17" i="140" s="1"/>
  <c r="F17" i="140" s="1"/>
  <c r="G17" i="140" s="1"/>
  <c r="H17" i="140" s="1"/>
  <c r="B20" i="140" s="1"/>
  <c r="C20" i="140" s="1"/>
  <c r="D20" i="140" s="1"/>
  <c r="E20" i="140" s="1"/>
  <c r="F20" i="140" s="1"/>
  <c r="G20" i="140" s="1"/>
  <c r="H9" i="140"/>
  <c r="H4" i="140"/>
  <c r="C4" i="140"/>
  <c r="F3" i="140"/>
  <c r="F8" i="139"/>
  <c r="G8" i="138"/>
  <c r="H8" i="138" s="1"/>
  <c r="B11" i="138" s="1"/>
  <c r="C11" i="138" s="1"/>
  <c r="D11" i="138" s="1"/>
  <c r="E11" i="138" s="1"/>
  <c r="F11" i="138" s="1"/>
  <c r="G11" i="138" s="1"/>
  <c r="H11" i="138" s="1"/>
  <c r="B14" i="138" s="1"/>
  <c r="C14" i="138" s="1"/>
  <c r="D14" i="138" s="1"/>
  <c r="E14" i="138" s="1"/>
  <c r="F14" i="138" s="1"/>
  <c r="G14" i="138" s="1"/>
  <c r="H14" i="138" s="1"/>
  <c r="B17" i="138" s="1"/>
  <c r="C17" i="138" s="1"/>
  <c r="D17" i="138" s="1"/>
  <c r="E17" i="138" s="1"/>
  <c r="F17" i="138" s="1"/>
  <c r="G17" i="138" s="1"/>
  <c r="H17" i="138" s="1"/>
  <c r="B20" i="138" s="1"/>
  <c r="C20" i="138" s="1"/>
  <c r="D20" i="138" s="1"/>
  <c r="E20" i="138" s="1"/>
  <c r="G9" i="139"/>
  <c r="H4" i="139"/>
  <c r="C4" i="139"/>
  <c r="F3" i="139"/>
  <c r="F9" i="138"/>
  <c r="H4" i="138"/>
  <c r="C4" i="138"/>
  <c r="F3" i="138"/>
  <c r="F8" i="137"/>
  <c r="G8" i="137" s="1"/>
  <c r="H8" i="137" s="1"/>
  <c r="B11" i="137" s="1"/>
  <c r="C11" i="137" s="1"/>
  <c r="D11" i="137" s="1"/>
  <c r="E11" i="137" s="1"/>
  <c r="F11" i="137" s="1"/>
  <c r="G11" i="137" s="1"/>
  <c r="H11" i="137" s="1"/>
  <c r="B14" i="137" s="1"/>
  <c r="C14" i="137" s="1"/>
  <c r="D14" i="137" s="1"/>
  <c r="E14" i="137" s="1"/>
  <c r="F14" i="137" s="1"/>
  <c r="G14" i="137" s="1"/>
  <c r="H14" i="137" s="1"/>
  <c r="B17" i="137" s="1"/>
  <c r="C17" i="137" s="1"/>
  <c r="D17" i="137" s="1"/>
  <c r="E17" i="137" s="1"/>
  <c r="F17" i="137" s="1"/>
  <c r="G17" i="137" s="1"/>
  <c r="H17" i="137" s="1"/>
  <c r="B20" i="137" s="1"/>
  <c r="C20" i="137" s="1"/>
  <c r="D20" i="137" s="1"/>
  <c r="E9" i="137"/>
  <c r="F9" i="137" s="1"/>
  <c r="H4" i="137"/>
  <c r="C4" i="137"/>
  <c r="F3" i="137"/>
  <c r="E8" i="136"/>
  <c r="F8" i="136" s="1"/>
  <c r="G8" i="136" s="1"/>
  <c r="H8" i="136" s="1"/>
  <c r="B11" i="136" s="1"/>
  <c r="C11" i="136" s="1"/>
  <c r="D11" i="136" s="1"/>
  <c r="E11" i="136" s="1"/>
  <c r="F11" i="136" s="1"/>
  <c r="G11" i="136" s="1"/>
  <c r="H11" i="136" s="1"/>
  <c r="B14" i="136" s="1"/>
  <c r="C14" i="136" s="1"/>
  <c r="D14" i="136" s="1"/>
  <c r="E14" i="136" s="1"/>
  <c r="F14" i="136" s="1"/>
  <c r="G14" i="136" s="1"/>
  <c r="H14" i="136" s="1"/>
  <c r="B17" i="136" s="1"/>
  <c r="C17" i="136" s="1"/>
  <c r="D17" i="136" s="1"/>
  <c r="E17" i="136" s="1"/>
  <c r="F17" i="136" s="1"/>
  <c r="G17" i="136" s="1"/>
  <c r="H17" i="136" s="1"/>
  <c r="B20" i="136" s="1"/>
  <c r="C20" i="136" s="1"/>
  <c r="D9" i="136"/>
  <c r="E9" i="136" s="1"/>
  <c r="F9" i="136" s="1"/>
  <c r="H4" i="136"/>
  <c r="C4" i="136"/>
  <c r="F3" i="136"/>
  <c r="D8" i="135"/>
  <c r="E8" i="135" s="1"/>
  <c r="F8" i="135" s="1"/>
  <c r="G8" i="135" s="1"/>
  <c r="H8" i="135" s="1"/>
  <c r="B11" i="135" s="1"/>
  <c r="C11" i="135" s="1"/>
  <c r="D11" i="135" s="1"/>
  <c r="E11" i="135" s="1"/>
  <c r="F11" i="135" s="1"/>
  <c r="G11" i="135" s="1"/>
  <c r="H11" i="135" s="1"/>
  <c r="B14" i="135" s="1"/>
  <c r="C14" i="135" s="1"/>
  <c r="D14" i="135" s="1"/>
  <c r="E14" i="135" s="1"/>
  <c r="F14" i="135" s="1"/>
  <c r="G14" i="135" s="1"/>
  <c r="H14" i="135" s="1"/>
  <c r="B17" i="135" s="1"/>
  <c r="C17" i="135" s="1"/>
  <c r="D17" i="135" s="1"/>
  <c r="E17" i="135" s="1"/>
  <c r="F17" i="135" s="1"/>
  <c r="G17" i="135" s="1"/>
  <c r="H17" i="135" s="1"/>
  <c r="B20" i="135" s="1"/>
  <c r="H8" i="134"/>
  <c r="C9" i="135"/>
  <c r="D9" i="135" s="1"/>
  <c r="E9" i="135" s="1"/>
  <c r="H4" i="135"/>
  <c r="C4" i="135"/>
  <c r="F3" i="135"/>
  <c r="B12" i="134"/>
  <c r="C12" i="134" s="1"/>
  <c r="D12" i="134" s="1"/>
  <c r="E12" i="134" s="1"/>
  <c r="H4" i="134"/>
  <c r="C4" i="134"/>
  <c r="F3" i="134"/>
  <c r="I21" i="134"/>
  <c r="I20" i="134"/>
  <c r="H9" i="133"/>
  <c r="B12" i="133" s="1"/>
  <c r="C12" i="133" s="1"/>
  <c r="D12" i="133" s="1"/>
  <c r="E12" i="133" s="1"/>
  <c r="I20" i="133"/>
  <c r="H4" i="133"/>
  <c r="C4" i="133"/>
  <c r="F3" i="133"/>
  <c r="G9" i="132"/>
  <c r="I20" i="132"/>
  <c r="H4" i="132"/>
  <c r="C4" i="132"/>
  <c r="F3" i="132"/>
  <c r="E8" i="131"/>
  <c r="F9" i="131"/>
  <c r="C9" i="127"/>
  <c r="D9" i="127" s="1"/>
  <c r="E9" i="127" s="1"/>
  <c r="F9" i="127" s="1"/>
  <c r="G9" i="127" s="1"/>
  <c r="H9" i="127" s="1"/>
  <c r="B12" i="126"/>
  <c r="C12" i="126" s="1"/>
  <c r="D12" i="126" s="1"/>
  <c r="I20" i="131"/>
  <c r="H4" i="131"/>
  <c r="C4" i="131"/>
  <c r="F3" i="131"/>
  <c r="E9" i="130"/>
  <c r="F9" i="130" s="1"/>
  <c r="I20" i="130"/>
  <c r="E8" i="130"/>
  <c r="F8" i="130" s="1"/>
  <c r="G8" i="130" s="1"/>
  <c r="H8" i="130" s="1"/>
  <c r="B11" i="130" s="1"/>
  <c r="C11" i="130" s="1"/>
  <c r="D11" i="130" s="1"/>
  <c r="E11" i="130" s="1"/>
  <c r="F11" i="130" s="1"/>
  <c r="G11" i="130" s="1"/>
  <c r="H11" i="130" s="1"/>
  <c r="B14" i="130" s="1"/>
  <c r="C14" i="130" s="1"/>
  <c r="D14" i="130" s="1"/>
  <c r="E14" i="130" s="1"/>
  <c r="F14" i="130" s="1"/>
  <c r="G14" i="130" s="1"/>
  <c r="H14" i="130" s="1"/>
  <c r="B17" i="130" s="1"/>
  <c r="C17" i="130" s="1"/>
  <c r="D17" i="130" s="1"/>
  <c r="E17" i="130" s="1"/>
  <c r="F17" i="130" s="1"/>
  <c r="G17" i="130" s="1"/>
  <c r="H17" i="130" s="1"/>
  <c r="B20" i="130" s="1"/>
  <c r="C20" i="130" s="1"/>
  <c r="D20" i="130" s="1"/>
  <c r="E20" i="130" s="1"/>
  <c r="F20" i="130" s="1"/>
  <c r="G20" i="130" s="1"/>
  <c r="H20" i="130" s="1"/>
  <c r="H4" i="130"/>
  <c r="C4" i="130"/>
  <c r="F3" i="130"/>
  <c r="D9" i="128"/>
  <c r="E9" i="128" s="1"/>
  <c r="F9" i="128" s="1"/>
  <c r="G9" i="128" s="1"/>
  <c r="H9" i="128" s="1"/>
  <c r="C8" i="128"/>
  <c r="H4" i="128"/>
  <c r="C4" i="128"/>
  <c r="F3" i="128"/>
  <c r="I20" i="128"/>
  <c r="H4" i="127"/>
  <c r="F3" i="127"/>
  <c r="H4" i="126"/>
  <c r="F3" i="126"/>
  <c r="C4" i="126"/>
  <c r="I20" i="127"/>
  <c r="B8" i="127"/>
  <c r="D21" i="125"/>
  <c r="C8" i="130" l="1"/>
  <c r="H8" i="132"/>
  <c r="B11" i="132" s="1"/>
  <c r="C11" i="132" s="1"/>
  <c r="D11" i="132" s="1"/>
  <c r="E11" i="132" s="1"/>
  <c r="F11" i="132" s="1"/>
  <c r="G11" i="132" s="1"/>
  <c r="H11" i="132" s="1"/>
  <c r="B14" i="132" s="1"/>
  <c r="C14" i="132" s="1"/>
  <c r="D14" i="132" s="1"/>
  <c r="E14" i="132" s="1"/>
  <c r="F14" i="132" s="1"/>
  <c r="G14" i="132" s="1"/>
  <c r="H14" i="132" s="1"/>
  <c r="B17" i="132" s="1"/>
  <c r="C17" i="132" s="1"/>
  <c r="D17" i="132" s="1"/>
  <c r="E17" i="132" s="1"/>
  <c r="F17" i="132" s="1"/>
  <c r="G17" i="132" s="1"/>
  <c r="H17" i="132" s="1"/>
  <c r="B20" i="132" s="1"/>
  <c r="C20" i="132" s="1"/>
  <c r="D20" i="132" s="1"/>
  <c r="E20" i="132" s="1"/>
  <c r="F20" i="132" s="1"/>
  <c r="G20" i="132" s="1"/>
  <c r="H20" i="132" s="1"/>
  <c r="D8" i="127"/>
  <c r="E8" i="127" s="1"/>
  <c r="F8" i="127" s="1"/>
  <c r="G8" i="127" s="1"/>
  <c r="H8" i="127" s="1"/>
  <c r="B11" i="127" s="1"/>
  <c r="C11" i="127" s="1"/>
  <c r="D11" i="127" s="1"/>
  <c r="E11" i="127" s="1"/>
  <c r="F11" i="127" s="1"/>
  <c r="G11" i="127" s="1"/>
  <c r="H11" i="127" s="1"/>
  <c r="B14" i="127" s="1"/>
  <c r="C14" i="127" s="1"/>
  <c r="D14" i="127" s="1"/>
  <c r="E14" i="127" s="1"/>
  <c r="F14" i="127" s="1"/>
  <c r="G14" i="127" s="1"/>
  <c r="H14" i="127" s="1"/>
  <c r="B17" i="127" s="1"/>
  <c r="C17" i="127" s="1"/>
  <c r="D17" i="127" s="1"/>
  <c r="E17" i="127" s="1"/>
  <c r="F17" i="127" s="1"/>
  <c r="G17" i="127" s="1"/>
  <c r="H17" i="127" s="1"/>
  <c r="B20" i="127" s="1"/>
  <c r="C20" i="127" s="1"/>
  <c r="D20" i="127" s="1"/>
  <c r="E20" i="127" s="1"/>
  <c r="F20" i="127" s="1"/>
  <c r="G20" i="127" s="1"/>
  <c r="H20" i="127" s="1"/>
  <c r="B8" i="135"/>
  <c r="C11" i="141"/>
  <c r="D11" i="141" s="1"/>
  <c r="E11" i="141" s="1"/>
  <c r="F11" i="141" s="1"/>
  <c r="G11" i="141" s="1"/>
  <c r="H11" i="141" s="1"/>
  <c r="B14" i="141" s="1"/>
  <c r="C14" i="141" s="1"/>
  <c r="D14" i="141" s="1"/>
  <c r="E14" i="141" s="1"/>
  <c r="F14" i="141" s="1"/>
  <c r="G14" i="141" s="1"/>
  <c r="H14" i="141" s="1"/>
  <c r="B17" i="141" s="1"/>
  <c r="C17" i="141" s="1"/>
  <c r="D17" i="141" s="1"/>
  <c r="E17" i="141" s="1"/>
  <c r="F17" i="141" s="1"/>
  <c r="G17" i="141" s="1"/>
  <c r="H17" i="141" s="1"/>
  <c r="B20" i="141" s="1"/>
  <c r="C20" i="141" s="1"/>
  <c r="D20" i="141" s="1"/>
  <c r="E20" i="141" s="1"/>
  <c r="F20" i="141" s="1"/>
  <c r="G20" i="141" s="1"/>
  <c r="H20" i="141" s="1"/>
  <c r="B8" i="142"/>
  <c r="E8" i="138"/>
  <c r="D8" i="137"/>
  <c r="G8" i="140"/>
  <c r="E8" i="143"/>
  <c r="F8" i="143" s="1"/>
  <c r="G8" i="143" s="1"/>
  <c r="H8" i="143" s="1"/>
  <c r="B11" i="143" s="1"/>
  <c r="C11" i="143" s="1"/>
  <c r="D11" i="143" s="1"/>
  <c r="E11" i="143" s="1"/>
  <c r="F11" i="143" s="1"/>
  <c r="G11" i="143" s="1"/>
  <c r="H11" i="143" s="1"/>
  <c r="B14" i="143" s="1"/>
  <c r="C14" i="143" s="1"/>
  <c r="D14" i="143" s="1"/>
  <c r="E14" i="143" s="1"/>
  <c r="F14" i="143" s="1"/>
  <c r="G14" i="143" s="1"/>
  <c r="H14" i="143" s="1"/>
  <c r="B17" i="143" s="1"/>
  <c r="C17" i="143" s="1"/>
  <c r="D17" i="143" s="1"/>
  <c r="E17" i="143" s="1"/>
  <c r="F17" i="143" s="1"/>
  <c r="G17" i="143" s="1"/>
  <c r="H17" i="143" s="1"/>
  <c r="B20" i="143" s="1"/>
  <c r="C20" i="143" s="1"/>
  <c r="G8" i="145"/>
  <c r="H8" i="145" s="1"/>
  <c r="B11" i="145" s="1"/>
  <c r="C11" i="145" s="1"/>
  <c r="D11" i="145" s="1"/>
  <c r="E11" i="145" s="1"/>
  <c r="F11" i="145" s="1"/>
  <c r="G11" i="145" s="1"/>
  <c r="H11" i="145" s="1"/>
  <c r="B14" i="145" s="1"/>
  <c r="C14" i="145" s="1"/>
  <c r="D14" i="145" s="1"/>
  <c r="E14" i="145" s="1"/>
  <c r="F14" i="145" s="1"/>
  <c r="G14" i="145" s="1"/>
  <c r="H14" i="145" s="1"/>
  <c r="B17" i="145" s="1"/>
  <c r="C17" i="145" s="1"/>
  <c r="D17" i="145" s="1"/>
  <c r="E17" i="145" s="1"/>
  <c r="F17" i="145" s="1"/>
  <c r="G17" i="145" s="1"/>
  <c r="H17" i="145" s="1"/>
  <c r="B20" i="145" s="1"/>
  <c r="C20" i="145" s="1"/>
  <c r="D20" i="145" s="1"/>
  <c r="E20" i="145" s="1"/>
  <c r="H8" i="146"/>
  <c r="B11" i="146" s="1"/>
  <c r="C11" i="146" s="1"/>
  <c r="D11" i="146" s="1"/>
  <c r="E11" i="146" s="1"/>
  <c r="F11" i="146" s="1"/>
  <c r="G11" i="146" s="1"/>
  <c r="H11" i="146" s="1"/>
  <c r="B14" i="146" s="1"/>
  <c r="C14" i="146" s="1"/>
  <c r="D14" i="146" s="1"/>
  <c r="E14" i="146" s="1"/>
  <c r="F14" i="146" s="1"/>
  <c r="G14" i="146" s="1"/>
  <c r="H14" i="146" s="1"/>
  <c r="B17" i="146" s="1"/>
  <c r="C17" i="146" s="1"/>
  <c r="D17" i="146" s="1"/>
  <c r="E17" i="146" s="1"/>
  <c r="F17" i="146" s="1"/>
  <c r="G17" i="146" s="1"/>
  <c r="H17" i="146" s="1"/>
  <c r="B20" i="146" s="1"/>
  <c r="C20" i="146" s="1"/>
  <c r="D20" i="146" s="1"/>
  <c r="E20" i="146" s="1"/>
  <c r="F20" i="146" s="1"/>
  <c r="B11" i="147"/>
  <c r="C11" i="147" s="1"/>
  <c r="D11" i="147" s="1"/>
  <c r="E11" i="147" s="1"/>
  <c r="F11" i="147" s="1"/>
  <c r="G11" i="147" s="1"/>
  <c r="H11" i="147" s="1"/>
  <c r="B14" i="147" s="1"/>
  <c r="C14" i="147" s="1"/>
  <c r="D14" i="147" s="1"/>
  <c r="E14" i="147" s="1"/>
  <c r="F14" i="147" s="1"/>
  <c r="G14" i="147" s="1"/>
  <c r="H14" i="147" s="1"/>
  <c r="B17" i="147" s="1"/>
  <c r="C17" i="147" s="1"/>
  <c r="D17" i="147" s="1"/>
  <c r="E17" i="147" s="1"/>
  <c r="F17" i="147" s="1"/>
  <c r="G17" i="147" s="1"/>
  <c r="H17" i="147" s="1"/>
  <c r="B20" i="147" s="1"/>
  <c r="C20" i="147" s="1"/>
  <c r="D20" i="147" s="1"/>
  <c r="E20" i="147" s="1"/>
  <c r="F20" i="147" s="1"/>
  <c r="G20" i="147" s="1"/>
  <c r="H9" i="146"/>
  <c r="B12" i="146" s="1"/>
  <c r="C12" i="146" s="1"/>
  <c r="D12" i="146" s="1"/>
  <c r="E12" i="146" s="1"/>
  <c r="G9" i="145"/>
  <c r="F8" i="144"/>
  <c r="G8" i="144" s="1"/>
  <c r="H8" i="144" s="1"/>
  <c r="B11" i="144" s="1"/>
  <c r="C11" i="144" s="1"/>
  <c r="D11" i="144" s="1"/>
  <c r="E11" i="144" s="1"/>
  <c r="F11" i="144" s="1"/>
  <c r="G11" i="144" s="1"/>
  <c r="H11" i="144" s="1"/>
  <c r="B14" i="144" s="1"/>
  <c r="C14" i="144" s="1"/>
  <c r="D14" i="144" s="1"/>
  <c r="E14" i="144" s="1"/>
  <c r="F14" i="144" s="1"/>
  <c r="G14" i="144" s="1"/>
  <c r="H14" i="144" s="1"/>
  <c r="B17" i="144" s="1"/>
  <c r="C17" i="144" s="1"/>
  <c r="D17" i="144" s="1"/>
  <c r="E17" i="144" s="1"/>
  <c r="F17" i="144" s="1"/>
  <c r="G17" i="144" s="1"/>
  <c r="H17" i="144" s="1"/>
  <c r="B20" i="144" s="1"/>
  <c r="C20" i="144" s="1"/>
  <c r="D20" i="144" s="1"/>
  <c r="G9" i="144"/>
  <c r="E9" i="143"/>
  <c r="F9" i="143" s="1"/>
  <c r="G9" i="142"/>
  <c r="F12" i="141"/>
  <c r="B12" i="140"/>
  <c r="C12" i="140" s="1"/>
  <c r="D12" i="140" s="1"/>
  <c r="E12" i="140" s="1"/>
  <c r="H8" i="139"/>
  <c r="B11" i="139" s="1"/>
  <c r="C11" i="139" s="1"/>
  <c r="D11" i="139" s="1"/>
  <c r="E11" i="139" s="1"/>
  <c r="F11" i="139" s="1"/>
  <c r="G11" i="139" s="1"/>
  <c r="H11" i="139" s="1"/>
  <c r="B14" i="139" s="1"/>
  <c r="C14" i="139" s="1"/>
  <c r="D14" i="139" s="1"/>
  <c r="E14" i="139" s="1"/>
  <c r="F14" i="139" s="1"/>
  <c r="G14" i="139" s="1"/>
  <c r="H14" i="139" s="1"/>
  <c r="B17" i="139" s="1"/>
  <c r="C17" i="139" s="1"/>
  <c r="D17" i="139" s="1"/>
  <c r="E17" i="139" s="1"/>
  <c r="F17" i="139" s="1"/>
  <c r="G17" i="139" s="1"/>
  <c r="H17" i="139" s="1"/>
  <c r="B20" i="139" s="1"/>
  <c r="C20" i="139" s="1"/>
  <c r="D20" i="139" s="1"/>
  <c r="E20" i="139" s="1"/>
  <c r="F20" i="139" s="1"/>
  <c r="H9" i="139"/>
  <c r="B12" i="139" s="1"/>
  <c r="C12" i="139" s="1"/>
  <c r="D12" i="139" s="1"/>
  <c r="E12" i="139" s="1"/>
  <c r="G9" i="137"/>
  <c r="G9" i="136"/>
  <c r="C11" i="134"/>
  <c r="D11" i="134" s="1"/>
  <c r="E11" i="134" s="1"/>
  <c r="F11" i="134" s="1"/>
  <c r="G11" i="134" s="1"/>
  <c r="H11" i="134" s="1"/>
  <c r="B14" i="134" s="1"/>
  <c r="C14" i="134" s="1"/>
  <c r="D14" i="134" s="1"/>
  <c r="E14" i="134" s="1"/>
  <c r="F14" i="134" s="1"/>
  <c r="G14" i="134" s="1"/>
  <c r="H14" i="134" s="1"/>
  <c r="B17" i="134" s="1"/>
  <c r="C17" i="134" s="1"/>
  <c r="D17" i="134" s="1"/>
  <c r="E17" i="134" s="1"/>
  <c r="F17" i="134" s="1"/>
  <c r="G17" i="134" s="1"/>
  <c r="H17" i="134" s="1"/>
  <c r="B20" i="134" s="1"/>
  <c r="C20" i="134" s="1"/>
  <c r="D20" i="134" s="1"/>
  <c r="E20" i="134" s="1"/>
  <c r="F20" i="134" s="1"/>
  <c r="G20" i="134" s="1"/>
  <c r="H20" i="134" s="1"/>
  <c r="F9" i="135"/>
  <c r="G9" i="135" s="1"/>
  <c r="H9" i="135" s="1"/>
  <c r="B12" i="135" s="1"/>
  <c r="C12" i="135" s="1"/>
  <c r="F12" i="134"/>
  <c r="B11" i="133"/>
  <c r="C11" i="133" s="1"/>
  <c r="D11" i="133" s="1"/>
  <c r="E11" i="133" s="1"/>
  <c r="F11" i="133" s="1"/>
  <c r="G11" i="133" s="1"/>
  <c r="H11" i="133" s="1"/>
  <c r="B14" i="133" s="1"/>
  <c r="C14" i="133" s="1"/>
  <c r="D14" i="133" s="1"/>
  <c r="E14" i="133" s="1"/>
  <c r="F14" i="133" s="1"/>
  <c r="G14" i="133" s="1"/>
  <c r="H14" i="133" s="1"/>
  <c r="B17" i="133" s="1"/>
  <c r="C17" i="133" s="1"/>
  <c r="D17" i="133" s="1"/>
  <c r="E17" i="133" s="1"/>
  <c r="F17" i="133" s="1"/>
  <c r="G17" i="133" s="1"/>
  <c r="H17" i="133" s="1"/>
  <c r="B20" i="133" s="1"/>
  <c r="C20" i="133" s="1"/>
  <c r="D20" i="133" s="1"/>
  <c r="E20" i="133" s="1"/>
  <c r="F20" i="133" s="1"/>
  <c r="G20" i="133" s="1"/>
  <c r="H20" i="133" s="1"/>
  <c r="F12" i="133"/>
  <c r="H9" i="132"/>
  <c r="G8" i="131"/>
  <c r="H8" i="131" s="1"/>
  <c r="B11" i="131" s="1"/>
  <c r="C11" i="131" s="1"/>
  <c r="D11" i="131" s="1"/>
  <c r="E11" i="131" s="1"/>
  <c r="F11" i="131" s="1"/>
  <c r="G11" i="131" s="1"/>
  <c r="H11" i="131" s="1"/>
  <c r="B14" i="131" s="1"/>
  <c r="C14" i="131" s="1"/>
  <c r="D14" i="131" s="1"/>
  <c r="E14" i="131" s="1"/>
  <c r="F14" i="131" s="1"/>
  <c r="G14" i="131" s="1"/>
  <c r="H14" i="131" s="1"/>
  <c r="B17" i="131" s="1"/>
  <c r="C17" i="131" s="1"/>
  <c r="D17" i="131" s="1"/>
  <c r="E17" i="131" s="1"/>
  <c r="F17" i="131" s="1"/>
  <c r="G17" i="131" s="1"/>
  <c r="H17" i="131" s="1"/>
  <c r="B20" i="131" s="1"/>
  <c r="C20" i="131" s="1"/>
  <c r="D20" i="131" s="1"/>
  <c r="E20" i="131" s="1"/>
  <c r="F20" i="131" s="1"/>
  <c r="G20" i="131" s="1"/>
  <c r="H20" i="131" s="1"/>
  <c r="G9" i="131"/>
  <c r="G9" i="130"/>
  <c r="E8" i="128"/>
  <c r="F8" i="128" s="1"/>
  <c r="G8" i="128" s="1"/>
  <c r="H8" i="128" s="1"/>
  <c r="B11" i="128" s="1"/>
  <c r="C11" i="128" s="1"/>
  <c r="D11" i="128" s="1"/>
  <c r="E11" i="128" s="1"/>
  <c r="F11" i="128" s="1"/>
  <c r="G11" i="128" s="1"/>
  <c r="H11" i="128" s="1"/>
  <c r="B14" i="128" s="1"/>
  <c r="C14" i="128" s="1"/>
  <c r="D14" i="128" s="1"/>
  <c r="E14" i="128" s="1"/>
  <c r="F14" i="128" s="1"/>
  <c r="G14" i="128" s="1"/>
  <c r="H14" i="128" s="1"/>
  <c r="B17" i="128" s="1"/>
  <c r="C17" i="128" s="1"/>
  <c r="D17" i="128" s="1"/>
  <c r="E17" i="128" s="1"/>
  <c r="F17" i="128" s="1"/>
  <c r="G17" i="128" s="1"/>
  <c r="H17" i="128" s="1"/>
  <c r="B20" i="128" s="1"/>
  <c r="C20" i="128" s="1"/>
  <c r="D20" i="128" s="1"/>
  <c r="E20" i="128" s="1"/>
  <c r="F20" i="128" s="1"/>
  <c r="G20" i="128" s="1"/>
  <c r="H20" i="128" s="1"/>
  <c r="E12" i="126"/>
  <c r="F12" i="126" s="1"/>
  <c r="G12" i="126" s="1"/>
  <c r="H12" i="126" s="1"/>
  <c r="I20" i="126"/>
  <c r="H8" i="126"/>
  <c r="B12" i="147" l="1"/>
  <c r="C12" i="147" s="1"/>
  <c r="D12" i="147" s="1"/>
  <c r="E12" i="147" s="1"/>
  <c r="F12" i="147" s="1"/>
  <c r="F12" i="146"/>
  <c r="H9" i="145"/>
  <c r="H9" i="144"/>
  <c r="G9" i="143"/>
  <c r="H9" i="142"/>
  <c r="G12" i="141"/>
  <c r="F12" i="140"/>
  <c r="F12" i="139"/>
  <c r="G9" i="138"/>
  <c r="H9" i="137"/>
  <c r="H9" i="136"/>
  <c r="D12" i="135"/>
  <c r="E12" i="135" s="1"/>
  <c r="F12" i="135" s="1"/>
  <c r="G12" i="135" s="1"/>
  <c r="G12" i="134"/>
  <c r="G12" i="133"/>
  <c r="B12" i="132"/>
  <c r="C12" i="132" s="1"/>
  <c r="D12" i="132" s="1"/>
  <c r="E12" i="132" s="1"/>
  <c r="H9" i="131"/>
  <c r="H9" i="130"/>
  <c r="B12" i="128"/>
  <c r="C12" i="128" s="1"/>
  <c r="D12" i="128" s="1"/>
  <c r="E12" i="128" s="1"/>
  <c r="C11" i="126"/>
  <c r="D11" i="126" s="1"/>
  <c r="E11" i="126" s="1"/>
  <c r="F11" i="126" s="1"/>
  <c r="G11" i="126" s="1"/>
  <c r="H11" i="126" s="1"/>
  <c r="B14" i="126" s="1"/>
  <c r="C14" i="126" s="1"/>
  <c r="D14" i="126" s="1"/>
  <c r="E14" i="126" s="1"/>
  <c r="F14" i="126" s="1"/>
  <c r="G14" i="126" s="1"/>
  <c r="H14" i="126" s="1"/>
  <c r="B17" i="126" s="1"/>
  <c r="C17" i="126" s="1"/>
  <c r="D17" i="126" s="1"/>
  <c r="E17" i="126" s="1"/>
  <c r="F17" i="126" s="1"/>
  <c r="G17" i="126" s="1"/>
  <c r="H17" i="126" s="1"/>
  <c r="B20" i="126" s="1"/>
  <c r="C20" i="126" s="1"/>
  <c r="D20" i="126" s="1"/>
  <c r="E20" i="126" s="1"/>
  <c r="F20" i="126" s="1"/>
  <c r="G20" i="126" s="1"/>
  <c r="H20" i="126" s="1"/>
  <c r="E9" i="24"/>
  <c r="G12" i="147" l="1"/>
  <c r="G12" i="146"/>
  <c r="B12" i="145"/>
  <c r="C12" i="145" s="1"/>
  <c r="D12" i="145" s="1"/>
  <c r="E12" i="145" s="1"/>
  <c r="B12" i="144"/>
  <c r="C12" i="144" s="1"/>
  <c r="D12" i="144" s="1"/>
  <c r="E12" i="144" s="1"/>
  <c r="H9" i="143"/>
  <c r="B12" i="142"/>
  <c r="C12" i="142" s="1"/>
  <c r="D12" i="142" s="1"/>
  <c r="E12" i="142" s="1"/>
  <c r="H12" i="141"/>
  <c r="G12" i="140"/>
  <c r="G12" i="139"/>
  <c r="H9" i="138"/>
  <c r="B12" i="137"/>
  <c r="C12" i="137" s="1"/>
  <c r="D12" i="137" s="1"/>
  <c r="E12" i="137" s="1"/>
  <c r="B12" i="136"/>
  <c r="C12" i="136" s="1"/>
  <c r="D12" i="136" s="1"/>
  <c r="E12" i="136" s="1"/>
  <c r="H12" i="135"/>
  <c r="H12" i="134"/>
  <c r="H12" i="133"/>
  <c r="F12" i="132"/>
  <c r="B12" i="131"/>
  <c r="C12" i="131" s="1"/>
  <c r="D12" i="131" s="1"/>
  <c r="E12" i="131" s="1"/>
  <c r="F12" i="131" s="1"/>
  <c r="B12" i="130"/>
  <c r="C12" i="130" s="1"/>
  <c r="D12" i="130" s="1"/>
  <c r="E12" i="130" s="1"/>
  <c r="F12" i="128"/>
  <c r="B12" i="127"/>
  <c r="C12" i="127" s="1"/>
  <c r="D12" i="127" s="1"/>
  <c r="E12" i="127" s="1"/>
  <c r="E45" i="24"/>
  <c r="H12" i="147" l="1"/>
  <c r="H12" i="146"/>
  <c r="F12" i="145"/>
  <c r="F12" i="144"/>
  <c r="B12" i="143"/>
  <c r="C12" i="143" s="1"/>
  <c r="D12" i="143" s="1"/>
  <c r="E12" i="143" s="1"/>
  <c r="F12" i="142"/>
  <c r="B15" i="141"/>
  <c r="C15" i="141" s="1"/>
  <c r="D15" i="141" s="1"/>
  <c r="E15" i="141" s="1"/>
  <c r="H12" i="140"/>
  <c r="H12" i="139"/>
  <c r="B12" i="138"/>
  <c r="C12" i="138" s="1"/>
  <c r="D12" i="138" s="1"/>
  <c r="E12" i="138" s="1"/>
  <c r="F12" i="137"/>
  <c r="F12" i="136"/>
  <c r="B15" i="135"/>
  <c r="C15" i="135" s="1"/>
  <c r="D15" i="135" s="1"/>
  <c r="E15" i="135" s="1"/>
  <c r="B15" i="134"/>
  <c r="C15" i="134" s="1"/>
  <c r="D15" i="134" s="1"/>
  <c r="E15" i="134" s="1"/>
  <c r="B15" i="133"/>
  <c r="C15" i="133" s="1"/>
  <c r="D15" i="133" s="1"/>
  <c r="E15" i="133" s="1"/>
  <c r="G12" i="132"/>
  <c r="G12" i="131"/>
  <c r="F12" i="130"/>
  <c r="G12" i="128"/>
  <c r="F12" i="127"/>
  <c r="B15" i="147" l="1"/>
  <c r="C15" i="147" s="1"/>
  <c r="D15" i="147" s="1"/>
  <c r="E15" i="147" s="1"/>
  <c r="B15" i="146"/>
  <c r="C15" i="146" s="1"/>
  <c r="D15" i="146" s="1"/>
  <c r="E15" i="146" s="1"/>
  <c r="G12" i="145"/>
  <c r="G12" i="144"/>
  <c r="F12" i="143"/>
  <c r="G12" i="142"/>
  <c r="F15" i="141"/>
  <c r="B15" i="140"/>
  <c r="C15" i="140" s="1"/>
  <c r="D15" i="140" s="1"/>
  <c r="E15" i="140" s="1"/>
  <c r="B15" i="139"/>
  <c r="C15" i="139" s="1"/>
  <c r="D15" i="139" s="1"/>
  <c r="E15" i="139" s="1"/>
  <c r="F12" i="138"/>
  <c r="G12" i="137"/>
  <c r="G12" i="136"/>
  <c r="F15" i="135"/>
  <c r="F15" i="134"/>
  <c r="F15" i="133"/>
  <c r="H12" i="132"/>
  <c r="H12" i="131"/>
  <c r="G12" i="130"/>
  <c r="H12" i="128"/>
  <c r="G12" i="127"/>
  <c r="B15" i="126"/>
  <c r="C15" i="126" s="1"/>
  <c r="D15" i="126" s="1"/>
  <c r="E15" i="126" s="1"/>
  <c r="B11" i="124"/>
  <c r="C11" i="124" s="1"/>
  <c r="D11" i="124" s="1"/>
  <c r="E11" i="124" s="1"/>
  <c r="F11" i="124" s="1"/>
  <c r="G11" i="124" s="1"/>
  <c r="H11" i="124" s="1"/>
  <c r="B14" i="124" s="1"/>
  <c r="C14" i="124" s="1"/>
  <c r="D14" i="124" s="1"/>
  <c r="E14" i="124" s="1"/>
  <c r="F14" i="124" s="1"/>
  <c r="G14" i="124" s="1"/>
  <c r="H14" i="124" s="1"/>
  <c r="B17" i="124" s="1"/>
  <c r="C17" i="124" s="1"/>
  <c r="D17" i="124" s="1"/>
  <c r="E17" i="124" s="1"/>
  <c r="F17" i="124" s="1"/>
  <c r="G17" i="124" s="1"/>
  <c r="H17" i="124" s="1"/>
  <c r="B20" i="124" s="1"/>
  <c r="C20" i="124" s="1"/>
  <c r="D20" i="124" s="1"/>
  <c r="E20" i="124" s="1"/>
  <c r="F20" i="124" s="1"/>
  <c r="G20" i="124" s="1"/>
  <c r="H20" i="124" s="1"/>
  <c r="B12" i="124"/>
  <c r="I23" i="124"/>
  <c r="H4" i="124"/>
  <c r="C4" i="124"/>
  <c r="F3" i="124"/>
  <c r="H8" i="123"/>
  <c r="G8" i="123" s="1"/>
  <c r="H9" i="123"/>
  <c r="I23" i="123"/>
  <c r="H4" i="123"/>
  <c r="C4" i="123"/>
  <c r="F3" i="123"/>
  <c r="G8" i="122"/>
  <c r="H8" i="122" s="1"/>
  <c r="B11" i="122" s="1"/>
  <c r="C11" i="122" s="1"/>
  <c r="D11" i="122" s="1"/>
  <c r="E11" i="122" s="1"/>
  <c r="F11" i="122" s="1"/>
  <c r="G11" i="122" s="1"/>
  <c r="H11" i="122" s="1"/>
  <c r="B14" i="122" s="1"/>
  <c r="C14" i="122" s="1"/>
  <c r="D14" i="122" s="1"/>
  <c r="E14" i="122" s="1"/>
  <c r="F14" i="122" s="1"/>
  <c r="G14" i="122" s="1"/>
  <c r="H14" i="122" s="1"/>
  <c r="B17" i="122" s="1"/>
  <c r="C17" i="122" s="1"/>
  <c r="D17" i="122" s="1"/>
  <c r="E17" i="122" s="1"/>
  <c r="F17" i="122" s="1"/>
  <c r="G17" i="122" s="1"/>
  <c r="H17" i="122" s="1"/>
  <c r="B20" i="122" s="1"/>
  <c r="C20" i="122" s="1"/>
  <c r="D20" i="122" s="1"/>
  <c r="E20" i="122" s="1"/>
  <c r="F20" i="122" s="1"/>
  <c r="G9" i="122"/>
  <c r="I23" i="122"/>
  <c r="H4" i="122"/>
  <c r="C4" i="122"/>
  <c r="F3" i="122"/>
  <c r="F8" i="121"/>
  <c r="G8" i="121" s="1"/>
  <c r="H8" i="121" s="1"/>
  <c r="B11" i="121" s="1"/>
  <c r="C11" i="121" s="1"/>
  <c r="D11" i="121" s="1"/>
  <c r="E11" i="121" s="1"/>
  <c r="F11" i="121" s="1"/>
  <c r="G11" i="121" s="1"/>
  <c r="H11" i="121" s="1"/>
  <c r="B14" i="121" s="1"/>
  <c r="C14" i="121" s="1"/>
  <c r="D14" i="121" s="1"/>
  <c r="E14" i="121" s="1"/>
  <c r="F14" i="121" s="1"/>
  <c r="G14" i="121" s="1"/>
  <c r="H14" i="121" s="1"/>
  <c r="B17" i="121" s="1"/>
  <c r="C17" i="121" s="1"/>
  <c r="D17" i="121" s="1"/>
  <c r="E17" i="121" s="1"/>
  <c r="F17" i="121" s="1"/>
  <c r="G17" i="121" s="1"/>
  <c r="H17" i="121" s="1"/>
  <c r="B20" i="121" s="1"/>
  <c r="C20" i="121" s="1"/>
  <c r="D20" i="121" s="1"/>
  <c r="E20" i="121" s="1"/>
  <c r="F9" i="121"/>
  <c r="I23" i="121"/>
  <c r="H4" i="121"/>
  <c r="C4" i="121"/>
  <c r="F3" i="121"/>
  <c r="E8" i="120"/>
  <c r="D8" i="120" s="1"/>
  <c r="E9" i="120"/>
  <c r="F9" i="120" s="1"/>
  <c r="G9" i="120" s="1"/>
  <c r="H9" i="120" s="1"/>
  <c r="B12" i="120" s="1"/>
  <c r="C12" i="120" s="1"/>
  <c r="D12" i="120" s="1"/>
  <c r="E12" i="120" s="1"/>
  <c r="F12" i="120" s="1"/>
  <c r="G12" i="120" s="1"/>
  <c r="H12" i="120" s="1"/>
  <c r="B15" i="120" s="1"/>
  <c r="C15" i="120" s="1"/>
  <c r="D15" i="120" s="1"/>
  <c r="E15" i="120" s="1"/>
  <c r="F15" i="120" s="1"/>
  <c r="G15" i="120" s="1"/>
  <c r="H15" i="120" s="1"/>
  <c r="B18" i="120" s="1"/>
  <c r="C18" i="120" s="1"/>
  <c r="D18" i="120" s="1"/>
  <c r="E18" i="120" s="1"/>
  <c r="F18" i="120" s="1"/>
  <c r="G18" i="120" s="1"/>
  <c r="H18" i="120" s="1"/>
  <c r="B21" i="120" s="1"/>
  <c r="C21" i="120" s="1"/>
  <c r="D21" i="120" s="1"/>
  <c r="E21" i="120" s="1"/>
  <c r="F21" i="120" s="1"/>
  <c r="G21" i="120" s="1"/>
  <c r="H21" i="120" s="1"/>
  <c r="I23" i="120"/>
  <c r="H4" i="120"/>
  <c r="C4" i="120"/>
  <c r="F3" i="120"/>
  <c r="D8" i="119"/>
  <c r="C8" i="119" s="1"/>
  <c r="D9" i="119"/>
  <c r="E9" i="119" s="1"/>
  <c r="F9" i="119" s="1"/>
  <c r="G9" i="119" s="1"/>
  <c r="H9" i="119" s="1"/>
  <c r="B12" i="119" s="1"/>
  <c r="C12" i="119" s="1"/>
  <c r="D12" i="119" s="1"/>
  <c r="E12" i="119" s="1"/>
  <c r="F12" i="119" s="1"/>
  <c r="G12" i="119" s="1"/>
  <c r="H12" i="119" s="1"/>
  <c r="B15" i="119" s="1"/>
  <c r="C15" i="119" s="1"/>
  <c r="D15" i="119" s="1"/>
  <c r="E15" i="119" s="1"/>
  <c r="F15" i="119" s="1"/>
  <c r="G15" i="119" s="1"/>
  <c r="H15" i="119" s="1"/>
  <c r="B18" i="119" s="1"/>
  <c r="C18" i="119" s="1"/>
  <c r="D18" i="119" s="1"/>
  <c r="E18" i="119" s="1"/>
  <c r="F18" i="119" s="1"/>
  <c r="G18" i="119" s="1"/>
  <c r="H18" i="119" s="1"/>
  <c r="B21" i="119" s="1"/>
  <c r="C21" i="119" s="1"/>
  <c r="D21" i="119" s="1"/>
  <c r="E21" i="119" s="1"/>
  <c r="F21" i="119" s="1"/>
  <c r="G21" i="119" s="1"/>
  <c r="H21" i="119" s="1"/>
  <c r="I23" i="119"/>
  <c r="H4" i="119"/>
  <c r="C4" i="119"/>
  <c r="F3" i="119"/>
  <c r="C9" i="118"/>
  <c r="F15" i="147" l="1"/>
  <c r="F15" i="146"/>
  <c r="H12" i="145"/>
  <c r="H12" i="144"/>
  <c r="G12" i="143"/>
  <c r="H12" i="142"/>
  <c r="G15" i="141"/>
  <c r="F15" i="140"/>
  <c r="F15" i="139"/>
  <c r="G12" i="138"/>
  <c r="H12" i="137"/>
  <c r="H12" i="136"/>
  <c r="G15" i="135"/>
  <c r="G15" i="134"/>
  <c r="G15" i="133"/>
  <c r="B15" i="132"/>
  <c r="C15" i="132" s="1"/>
  <c r="D15" i="132" s="1"/>
  <c r="E15" i="132" s="1"/>
  <c r="B15" i="131"/>
  <c r="C15" i="131" s="1"/>
  <c r="D15" i="131" s="1"/>
  <c r="E15" i="131" s="1"/>
  <c r="H12" i="130"/>
  <c r="B15" i="128"/>
  <c r="C15" i="128" s="1"/>
  <c r="D15" i="128" s="1"/>
  <c r="E15" i="128" s="1"/>
  <c r="H12" i="127"/>
  <c r="F15" i="126"/>
  <c r="F8" i="122"/>
  <c r="E8" i="121"/>
  <c r="H8" i="124"/>
  <c r="C12" i="124"/>
  <c r="D12" i="124" s="1"/>
  <c r="E12" i="124" s="1"/>
  <c r="F12" i="124" s="1"/>
  <c r="G12" i="124" s="1"/>
  <c r="H12" i="124" s="1"/>
  <c r="B15" i="124" s="1"/>
  <c r="C15" i="124" s="1"/>
  <c r="D15" i="124" s="1"/>
  <c r="E15" i="124" s="1"/>
  <c r="F15" i="124" s="1"/>
  <c r="G15" i="124" s="1"/>
  <c r="H15" i="124" s="1"/>
  <c r="B18" i="124" s="1"/>
  <c r="C18" i="124" s="1"/>
  <c r="D18" i="124" s="1"/>
  <c r="E18" i="124" s="1"/>
  <c r="F18" i="124" s="1"/>
  <c r="G18" i="124" s="1"/>
  <c r="H18" i="124" s="1"/>
  <c r="B21" i="124" s="1"/>
  <c r="C21" i="124" s="1"/>
  <c r="D21" i="124" s="1"/>
  <c r="E21" i="124" s="1"/>
  <c r="F21" i="124" s="1"/>
  <c r="G21" i="124" s="1"/>
  <c r="H21" i="124" s="1"/>
  <c r="B11" i="123"/>
  <c r="C11" i="123" s="1"/>
  <c r="D11" i="123" s="1"/>
  <c r="E11" i="123" s="1"/>
  <c r="F11" i="123" s="1"/>
  <c r="G11" i="123" s="1"/>
  <c r="H11" i="123" s="1"/>
  <c r="B14" i="123" s="1"/>
  <c r="C14" i="123" s="1"/>
  <c r="D14" i="123" s="1"/>
  <c r="E14" i="123" s="1"/>
  <c r="F14" i="123" s="1"/>
  <c r="G14" i="123" s="1"/>
  <c r="H14" i="123" s="1"/>
  <c r="B17" i="123" s="1"/>
  <c r="C17" i="123" s="1"/>
  <c r="D17" i="123" s="1"/>
  <c r="E17" i="123" s="1"/>
  <c r="F17" i="123" s="1"/>
  <c r="G17" i="123" s="1"/>
  <c r="H17" i="123" s="1"/>
  <c r="B20" i="123" s="1"/>
  <c r="C20" i="123" s="1"/>
  <c r="D20" i="123" s="1"/>
  <c r="E20" i="123" s="1"/>
  <c r="F20" i="123" s="1"/>
  <c r="G20" i="123" s="1"/>
  <c r="B12" i="123"/>
  <c r="C12" i="123" s="1"/>
  <c r="D12" i="123" s="1"/>
  <c r="E12" i="123" s="1"/>
  <c r="F12" i="123" s="1"/>
  <c r="G12" i="123" s="1"/>
  <c r="H12" i="123" s="1"/>
  <c r="B15" i="123" s="1"/>
  <c r="C15" i="123" s="1"/>
  <c r="D15" i="123" s="1"/>
  <c r="E15" i="123" s="1"/>
  <c r="F15" i="123" s="1"/>
  <c r="G15" i="123" s="1"/>
  <c r="H15" i="123" s="1"/>
  <c r="B18" i="123" s="1"/>
  <c r="C18" i="123" s="1"/>
  <c r="D18" i="123" s="1"/>
  <c r="E18" i="123" s="1"/>
  <c r="F18" i="123" s="1"/>
  <c r="G18" i="123" s="1"/>
  <c r="H18" i="123" s="1"/>
  <c r="B21" i="123" s="1"/>
  <c r="C21" i="123" s="1"/>
  <c r="D21" i="123" s="1"/>
  <c r="E21" i="123" s="1"/>
  <c r="F21" i="123" s="1"/>
  <c r="G21" i="123" s="1"/>
  <c r="H21" i="123" s="1"/>
  <c r="H9" i="122"/>
  <c r="B12" i="122" s="1"/>
  <c r="C12" i="122" s="1"/>
  <c r="D12" i="122" s="1"/>
  <c r="E12" i="122" s="1"/>
  <c r="F12" i="122" s="1"/>
  <c r="G12" i="122" s="1"/>
  <c r="H12" i="122" s="1"/>
  <c r="B15" i="122" s="1"/>
  <c r="C15" i="122" s="1"/>
  <c r="D15" i="122" s="1"/>
  <c r="E15" i="122" s="1"/>
  <c r="F15" i="122" s="1"/>
  <c r="G15" i="122" s="1"/>
  <c r="H15" i="122" s="1"/>
  <c r="B18" i="122" s="1"/>
  <c r="C18" i="122" s="1"/>
  <c r="D18" i="122" s="1"/>
  <c r="E18" i="122" s="1"/>
  <c r="F18" i="122" s="1"/>
  <c r="G18" i="122" s="1"/>
  <c r="H18" i="122" s="1"/>
  <c r="B21" i="122" s="1"/>
  <c r="C21" i="122" s="1"/>
  <c r="D21" i="122" s="1"/>
  <c r="E21" i="122" s="1"/>
  <c r="G9" i="121"/>
  <c r="H9" i="121" s="1"/>
  <c r="B12" i="121" s="1"/>
  <c r="C12" i="121" s="1"/>
  <c r="D12" i="121" s="1"/>
  <c r="E12" i="121" s="1"/>
  <c r="F12" i="121" s="1"/>
  <c r="G12" i="121" s="1"/>
  <c r="H12" i="121" s="1"/>
  <c r="B15" i="121" s="1"/>
  <c r="C15" i="121" s="1"/>
  <c r="D15" i="121" s="1"/>
  <c r="E15" i="121" s="1"/>
  <c r="F15" i="121" s="1"/>
  <c r="G15" i="121" s="1"/>
  <c r="H15" i="121" s="1"/>
  <c r="B18" i="121" s="1"/>
  <c r="C18" i="121" s="1"/>
  <c r="D18" i="121" s="1"/>
  <c r="E18" i="121" s="1"/>
  <c r="F18" i="121" s="1"/>
  <c r="G18" i="121" s="1"/>
  <c r="H18" i="121" s="1"/>
  <c r="B21" i="121" s="1"/>
  <c r="C21" i="121" s="1"/>
  <c r="D21" i="121" s="1"/>
  <c r="F8" i="120"/>
  <c r="G8" i="120" s="1"/>
  <c r="H8" i="120" s="1"/>
  <c r="B11" i="120" s="1"/>
  <c r="C11" i="120" s="1"/>
  <c r="D11" i="120" s="1"/>
  <c r="E11" i="120" s="1"/>
  <c r="F11" i="120" s="1"/>
  <c r="G11" i="120" s="1"/>
  <c r="H11" i="120" s="1"/>
  <c r="B14" i="120" s="1"/>
  <c r="C14" i="120" s="1"/>
  <c r="D14" i="120" s="1"/>
  <c r="E14" i="120" s="1"/>
  <c r="F14" i="120" s="1"/>
  <c r="G14" i="120" s="1"/>
  <c r="H14" i="120" s="1"/>
  <c r="B17" i="120" s="1"/>
  <c r="C17" i="120" s="1"/>
  <c r="D17" i="120" s="1"/>
  <c r="E17" i="120" s="1"/>
  <c r="F17" i="120" s="1"/>
  <c r="G17" i="120" s="1"/>
  <c r="H17" i="120" s="1"/>
  <c r="B20" i="120" s="1"/>
  <c r="C20" i="120" s="1"/>
  <c r="D20" i="120" s="1"/>
  <c r="E8" i="119"/>
  <c r="F8" i="119" s="1"/>
  <c r="G8" i="119" s="1"/>
  <c r="H8" i="119" s="1"/>
  <c r="B11" i="119" s="1"/>
  <c r="C11" i="119" s="1"/>
  <c r="D11" i="119" s="1"/>
  <c r="E11" i="119" s="1"/>
  <c r="F11" i="119" s="1"/>
  <c r="G11" i="119" s="1"/>
  <c r="H11" i="119" s="1"/>
  <c r="B14" i="119" s="1"/>
  <c r="C14" i="119" s="1"/>
  <c r="D14" i="119" s="1"/>
  <c r="E14" i="119" s="1"/>
  <c r="F14" i="119" s="1"/>
  <c r="G14" i="119" s="1"/>
  <c r="H14" i="119" s="1"/>
  <c r="B17" i="119" s="1"/>
  <c r="C17" i="119" s="1"/>
  <c r="D17" i="119" s="1"/>
  <c r="E17" i="119" s="1"/>
  <c r="F17" i="119" s="1"/>
  <c r="G17" i="119" s="1"/>
  <c r="H17" i="119" s="1"/>
  <c r="B20" i="119" s="1"/>
  <c r="C20" i="119" s="1"/>
  <c r="C8" i="118"/>
  <c r="B8" i="118" s="1"/>
  <c r="D9" i="118"/>
  <c r="E9" i="118" s="1"/>
  <c r="F9" i="118" s="1"/>
  <c r="G9" i="118" s="1"/>
  <c r="H9" i="118" s="1"/>
  <c r="B12" i="118" s="1"/>
  <c r="C12" i="118" s="1"/>
  <c r="D12" i="118" s="1"/>
  <c r="E12" i="118" s="1"/>
  <c r="F12" i="118" s="1"/>
  <c r="G12" i="118" s="1"/>
  <c r="H12" i="118" s="1"/>
  <c r="B15" i="118" s="1"/>
  <c r="C15" i="118" s="1"/>
  <c r="D15" i="118" s="1"/>
  <c r="E15" i="118" s="1"/>
  <c r="F15" i="118" s="1"/>
  <c r="G15" i="118" s="1"/>
  <c r="H15" i="118" s="1"/>
  <c r="B18" i="118" s="1"/>
  <c r="C18" i="118" s="1"/>
  <c r="D18" i="118" s="1"/>
  <c r="E18" i="118" s="1"/>
  <c r="F18" i="118" s="1"/>
  <c r="G18" i="118" s="1"/>
  <c r="H18" i="118" s="1"/>
  <c r="B21" i="118" s="1"/>
  <c r="C21" i="118" s="1"/>
  <c r="D21" i="118" s="1"/>
  <c r="E21" i="118" s="1"/>
  <c r="F21" i="118" s="1"/>
  <c r="G21" i="118" s="1"/>
  <c r="H21" i="118" s="1"/>
  <c r="H4" i="118"/>
  <c r="C4" i="118"/>
  <c r="F3" i="118"/>
  <c r="I23" i="118"/>
  <c r="G15" i="147" l="1"/>
  <c r="G15" i="146"/>
  <c r="B15" i="145"/>
  <c r="C15" i="145" s="1"/>
  <c r="D15" i="145" s="1"/>
  <c r="E15" i="145" s="1"/>
  <c r="B15" i="144"/>
  <c r="C15" i="144" s="1"/>
  <c r="D15" i="144" s="1"/>
  <c r="E15" i="144" s="1"/>
  <c r="H12" i="143"/>
  <c r="B15" i="142"/>
  <c r="C15" i="142" s="1"/>
  <c r="D15" i="142" s="1"/>
  <c r="E15" i="142" s="1"/>
  <c r="H15" i="141"/>
  <c r="G15" i="140"/>
  <c r="G15" i="139"/>
  <c r="H12" i="138"/>
  <c r="B15" i="137"/>
  <c r="C15" i="137" s="1"/>
  <c r="D15" i="137" s="1"/>
  <c r="E15" i="137" s="1"/>
  <c r="B15" i="136"/>
  <c r="C15" i="136" s="1"/>
  <c r="D15" i="136" s="1"/>
  <c r="E15" i="136" s="1"/>
  <c r="F15" i="136" s="1"/>
  <c r="H15" i="135"/>
  <c r="H15" i="134"/>
  <c r="H15" i="133"/>
  <c r="F15" i="132"/>
  <c r="F15" i="131"/>
  <c r="B15" i="130"/>
  <c r="C15" i="130" s="1"/>
  <c r="D15" i="130" s="1"/>
  <c r="E15" i="130" s="1"/>
  <c r="F15" i="128"/>
  <c r="B15" i="127"/>
  <c r="C15" i="127" s="1"/>
  <c r="D15" i="127" s="1"/>
  <c r="E15" i="127" s="1"/>
  <c r="G15" i="126"/>
  <c r="E21" i="121"/>
  <c r="F21" i="121" s="1"/>
  <c r="G21" i="121" s="1"/>
  <c r="H21" i="121" s="1"/>
  <c r="F21" i="122"/>
  <c r="G21" i="122" s="1"/>
  <c r="H21" i="122" s="1"/>
  <c r="D8" i="118"/>
  <c r="E8" i="118" s="1"/>
  <c r="F8" i="118" s="1"/>
  <c r="G8" i="118" s="1"/>
  <c r="H8" i="118" s="1"/>
  <c r="B11" i="118" s="1"/>
  <c r="C11" i="118" s="1"/>
  <c r="D11" i="118" s="1"/>
  <c r="E11" i="118" s="1"/>
  <c r="F11" i="118" s="1"/>
  <c r="G11" i="118" s="1"/>
  <c r="H11" i="118" s="1"/>
  <c r="B14" i="118" s="1"/>
  <c r="C14" i="118" s="1"/>
  <c r="D14" i="118" s="1"/>
  <c r="E14" i="118" s="1"/>
  <c r="F14" i="118" s="1"/>
  <c r="G14" i="118" s="1"/>
  <c r="H14" i="118" s="1"/>
  <c r="B17" i="118" s="1"/>
  <c r="C17" i="118" s="1"/>
  <c r="D17" i="118" s="1"/>
  <c r="E17" i="118" s="1"/>
  <c r="F17" i="118" s="1"/>
  <c r="G17" i="118" s="1"/>
  <c r="H17" i="118" s="1"/>
  <c r="B20" i="118" s="1"/>
  <c r="D19" i="24"/>
  <c r="H15" i="147" l="1"/>
  <c r="H15" i="146"/>
  <c r="F15" i="145"/>
  <c r="F15" i="144"/>
  <c r="B15" i="143"/>
  <c r="C15" i="143" s="1"/>
  <c r="D15" i="143" s="1"/>
  <c r="E15" i="143" s="1"/>
  <c r="F15" i="142"/>
  <c r="B18" i="141"/>
  <c r="C18" i="141" s="1"/>
  <c r="D18" i="141" s="1"/>
  <c r="E18" i="141" s="1"/>
  <c r="F18" i="141" s="1"/>
  <c r="H15" i="140"/>
  <c r="H15" i="139"/>
  <c r="B15" i="138"/>
  <c r="C15" i="138" s="1"/>
  <c r="D15" i="138" s="1"/>
  <c r="E15" i="138" s="1"/>
  <c r="F15" i="137"/>
  <c r="G15" i="136"/>
  <c r="B18" i="135"/>
  <c r="C18" i="135" s="1"/>
  <c r="D18" i="135" s="1"/>
  <c r="E18" i="135" s="1"/>
  <c r="B18" i="134"/>
  <c r="C18" i="134" s="1"/>
  <c r="D18" i="134" s="1"/>
  <c r="E18" i="134" s="1"/>
  <c r="B18" i="133"/>
  <c r="C18" i="133" s="1"/>
  <c r="D18" i="133" s="1"/>
  <c r="E18" i="133" s="1"/>
  <c r="G15" i="132"/>
  <c r="G15" i="131"/>
  <c r="F15" i="130"/>
  <c r="G15" i="128"/>
  <c r="F15" i="127"/>
  <c r="H15" i="126"/>
  <c r="B11" i="117"/>
  <c r="H8" i="117" s="1"/>
  <c r="B12" i="117"/>
  <c r="I23" i="117"/>
  <c r="H4" i="117"/>
  <c r="C4" i="117"/>
  <c r="F3" i="117"/>
  <c r="H8" i="116"/>
  <c r="G8" i="116" s="1"/>
  <c r="H9" i="116"/>
  <c r="I23" i="116"/>
  <c r="H4" i="116"/>
  <c r="C4" i="116"/>
  <c r="F3" i="116"/>
  <c r="G8" i="115"/>
  <c r="H8" i="115" s="1"/>
  <c r="B11" i="115" s="1"/>
  <c r="C11" i="115" s="1"/>
  <c r="D11" i="115" s="1"/>
  <c r="E11" i="115" s="1"/>
  <c r="F11" i="115" s="1"/>
  <c r="G11" i="115" s="1"/>
  <c r="H11" i="115" s="1"/>
  <c r="B14" i="115" s="1"/>
  <c r="C14" i="115" s="1"/>
  <c r="D14" i="115" s="1"/>
  <c r="E14" i="115" s="1"/>
  <c r="F14" i="115" s="1"/>
  <c r="G14" i="115" s="1"/>
  <c r="H14" i="115" s="1"/>
  <c r="B17" i="115" s="1"/>
  <c r="C17" i="115" s="1"/>
  <c r="D17" i="115" s="1"/>
  <c r="E17" i="115" s="1"/>
  <c r="F17" i="115" s="1"/>
  <c r="G17" i="115" s="1"/>
  <c r="H17" i="115" s="1"/>
  <c r="B20" i="115" s="1"/>
  <c r="C20" i="115" s="1"/>
  <c r="D20" i="115" s="1"/>
  <c r="E20" i="115" s="1"/>
  <c r="F20" i="115" s="1"/>
  <c r="G9" i="115"/>
  <c r="I23" i="115"/>
  <c r="H4" i="115"/>
  <c r="C4" i="115"/>
  <c r="F3" i="115"/>
  <c r="F8" i="114"/>
  <c r="E8" i="114" s="1"/>
  <c r="F9" i="114"/>
  <c r="G9" i="114" s="1"/>
  <c r="I23" i="114"/>
  <c r="H4" i="114"/>
  <c r="C4" i="114"/>
  <c r="F3" i="114"/>
  <c r="E8" i="113"/>
  <c r="D8" i="113" s="1"/>
  <c r="E9" i="113"/>
  <c r="I23" i="113"/>
  <c r="H4" i="113"/>
  <c r="C4" i="113"/>
  <c r="F3" i="113"/>
  <c r="D8" i="112"/>
  <c r="C8" i="112" s="1"/>
  <c r="D9" i="112"/>
  <c r="E9" i="112" s="1"/>
  <c r="F9" i="112" s="1"/>
  <c r="G9" i="112" s="1"/>
  <c r="H9" i="112" s="1"/>
  <c r="B12" i="112" s="1"/>
  <c r="C12" i="112" s="1"/>
  <c r="D12" i="112" s="1"/>
  <c r="E12" i="112" s="1"/>
  <c r="F12" i="112" s="1"/>
  <c r="G12" i="112" s="1"/>
  <c r="H12" i="112" s="1"/>
  <c r="B15" i="112" s="1"/>
  <c r="C15" i="112" s="1"/>
  <c r="D15" i="112" s="1"/>
  <c r="E15" i="112" s="1"/>
  <c r="F15" i="112" s="1"/>
  <c r="G15" i="112" s="1"/>
  <c r="H15" i="112" s="1"/>
  <c r="B18" i="112" s="1"/>
  <c r="C18" i="112" s="1"/>
  <c r="D18" i="112" s="1"/>
  <c r="E18" i="112" s="1"/>
  <c r="F18" i="112" s="1"/>
  <c r="G18" i="112" s="1"/>
  <c r="H18" i="112" s="1"/>
  <c r="B21" i="112" s="1"/>
  <c r="C21" i="112" s="1"/>
  <c r="D21" i="112" s="1"/>
  <c r="E21" i="112" s="1"/>
  <c r="F21" i="112" s="1"/>
  <c r="G21" i="112" s="1"/>
  <c r="H21" i="112" s="1"/>
  <c r="I23" i="112"/>
  <c r="H4" i="112"/>
  <c r="C4" i="112"/>
  <c r="F3" i="112"/>
  <c r="C9" i="111"/>
  <c r="C8" i="111"/>
  <c r="B8" i="111" s="1"/>
  <c r="B11" i="102"/>
  <c r="H4" i="111"/>
  <c r="C4" i="111"/>
  <c r="F3" i="111"/>
  <c r="I23" i="111"/>
  <c r="B18" i="147" l="1"/>
  <c r="C18" i="147" s="1"/>
  <c r="D18" i="147" s="1"/>
  <c r="E18" i="147" s="1"/>
  <c r="F18" i="147" s="1"/>
  <c r="B18" i="146"/>
  <c r="C18" i="146" s="1"/>
  <c r="D18" i="146" s="1"/>
  <c r="E18" i="146" s="1"/>
  <c r="F18" i="146" s="1"/>
  <c r="G15" i="145"/>
  <c r="G15" i="144"/>
  <c r="F15" i="143"/>
  <c r="G15" i="142"/>
  <c r="G18" i="141"/>
  <c r="B18" i="140"/>
  <c r="C18" i="140" s="1"/>
  <c r="D18" i="140" s="1"/>
  <c r="E18" i="140" s="1"/>
  <c r="B18" i="139"/>
  <c r="C18" i="139" s="1"/>
  <c r="D18" i="139" s="1"/>
  <c r="E18" i="139" s="1"/>
  <c r="F15" i="138"/>
  <c r="G15" i="137"/>
  <c r="H15" i="136"/>
  <c r="F18" i="135"/>
  <c r="F18" i="134"/>
  <c r="F18" i="133"/>
  <c r="H15" i="132"/>
  <c r="H15" i="131"/>
  <c r="G15" i="130"/>
  <c r="H15" i="128"/>
  <c r="G15" i="127"/>
  <c r="B18" i="126"/>
  <c r="C18" i="126" s="1"/>
  <c r="D18" i="126" s="1"/>
  <c r="E18" i="126" s="1"/>
  <c r="G8" i="114"/>
  <c r="H8" i="114" s="1"/>
  <c r="B11" i="114" s="1"/>
  <c r="C11" i="114" s="1"/>
  <c r="D11" i="114" s="1"/>
  <c r="E11" i="114" s="1"/>
  <c r="F11" i="114" s="1"/>
  <c r="G11" i="114" s="1"/>
  <c r="H11" i="114" s="1"/>
  <c r="B14" i="114" s="1"/>
  <c r="C14" i="114" s="1"/>
  <c r="D14" i="114" s="1"/>
  <c r="E14" i="114" s="1"/>
  <c r="F14" i="114" s="1"/>
  <c r="G14" i="114" s="1"/>
  <c r="H14" i="114" s="1"/>
  <c r="B17" i="114" s="1"/>
  <c r="C17" i="114" s="1"/>
  <c r="D17" i="114" s="1"/>
  <c r="E17" i="114" s="1"/>
  <c r="F17" i="114" s="1"/>
  <c r="G17" i="114" s="1"/>
  <c r="H17" i="114" s="1"/>
  <c r="B20" i="114" s="1"/>
  <c r="C20" i="114" s="1"/>
  <c r="D20" i="114" s="1"/>
  <c r="E20" i="114" s="1"/>
  <c r="D8" i="111"/>
  <c r="E8" i="111" s="1"/>
  <c r="F8" i="111" s="1"/>
  <c r="G8" i="111" s="1"/>
  <c r="H8" i="111" s="1"/>
  <c r="B11" i="111" s="1"/>
  <c r="C11" i="111" s="1"/>
  <c r="D11" i="111" s="1"/>
  <c r="E11" i="111" s="1"/>
  <c r="F11" i="111" s="1"/>
  <c r="G11" i="111" s="1"/>
  <c r="H11" i="111" s="1"/>
  <c r="B14" i="111" s="1"/>
  <c r="C14" i="111" s="1"/>
  <c r="D14" i="111" s="1"/>
  <c r="E14" i="111" s="1"/>
  <c r="F14" i="111" s="1"/>
  <c r="G14" i="111" s="1"/>
  <c r="H14" i="111" s="1"/>
  <c r="B17" i="111" s="1"/>
  <c r="C17" i="111" s="1"/>
  <c r="D17" i="111" s="1"/>
  <c r="E17" i="111" s="1"/>
  <c r="F17" i="111" s="1"/>
  <c r="G17" i="111" s="1"/>
  <c r="H17" i="111" s="1"/>
  <c r="B20" i="111" s="1"/>
  <c r="F8" i="115"/>
  <c r="C11" i="117"/>
  <c r="D11" i="117" s="1"/>
  <c r="E11" i="117" s="1"/>
  <c r="F11" i="117" s="1"/>
  <c r="G11" i="117" s="1"/>
  <c r="H11" i="117" s="1"/>
  <c r="B14" i="117" s="1"/>
  <c r="C14" i="117" s="1"/>
  <c r="D14" i="117" s="1"/>
  <c r="E14" i="117" s="1"/>
  <c r="F14" i="117" s="1"/>
  <c r="G14" i="117" s="1"/>
  <c r="H14" i="117" s="1"/>
  <c r="B17" i="117" s="1"/>
  <c r="C17" i="117" s="1"/>
  <c r="D17" i="117" s="1"/>
  <c r="E17" i="117" s="1"/>
  <c r="F17" i="117" s="1"/>
  <c r="G17" i="117" s="1"/>
  <c r="H17" i="117" s="1"/>
  <c r="B20" i="117" s="1"/>
  <c r="C20" i="117" s="1"/>
  <c r="D20" i="117" s="1"/>
  <c r="E20" i="117" s="1"/>
  <c r="F20" i="117" s="1"/>
  <c r="G20" i="117" s="1"/>
  <c r="H20" i="117" s="1"/>
  <c r="C12" i="117"/>
  <c r="D12" i="117" s="1"/>
  <c r="E12" i="117" s="1"/>
  <c r="F12" i="117" s="1"/>
  <c r="G12" i="117" s="1"/>
  <c r="H12" i="117" s="1"/>
  <c r="B15" i="117" s="1"/>
  <c r="C15" i="117" s="1"/>
  <c r="D15" i="117" s="1"/>
  <c r="E15" i="117" s="1"/>
  <c r="F15" i="117" s="1"/>
  <c r="G15" i="117" s="1"/>
  <c r="H15" i="117" s="1"/>
  <c r="B18" i="117" s="1"/>
  <c r="C18" i="117" s="1"/>
  <c r="D18" i="117" s="1"/>
  <c r="E18" i="117" s="1"/>
  <c r="F18" i="117" s="1"/>
  <c r="G18" i="117" s="1"/>
  <c r="H18" i="117" s="1"/>
  <c r="B21" i="117" s="1"/>
  <c r="C21" i="117" s="1"/>
  <c r="D21" i="117" s="1"/>
  <c r="E21" i="117" s="1"/>
  <c r="F21" i="117" s="1"/>
  <c r="G21" i="117" s="1"/>
  <c r="H21" i="117" s="1"/>
  <c r="B11" i="116"/>
  <c r="C11" i="116" s="1"/>
  <c r="D11" i="116" s="1"/>
  <c r="E11" i="116" s="1"/>
  <c r="F11" i="116" s="1"/>
  <c r="G11" i="116" s="1"/>
  <c r="H11" i="116" s="1"/>
  <c r="B14" i="116" s="1"/>
  <c r="C14" i="116" s="1"/>
  <c r="D14" i="116" s="1"/>
  <c r="E14" i="116" s="1"/>
  <c r="F14" i="116" s="1"/>
  <c r="G14" i="116" s="1"/>
  <c r="H14" i="116" s="1"/>
  <c r="B17" i="116" s="1"/>
  <c r="C17" i="116" s="1"/>
  <c r="D17" i="116" s="1"/>
  <c r="E17" i="116" s="1"/>
  <c r="F17" i="116" s="1"/>
  <c r="G17" i="116" s="1"/>
  <c r="H17" i="116" s="1"/>
  <c r="B20" i="116" s="1"/>
  <c r="C20" i="116" s="1"/>
  <c r="D20" i="116" s="1"/>
  <c r="E20" i="116" s="1"/>
  <c r="F20" i="116" s="1"/>
  <c r="G20" i="116" s="1"/>
  <c r="B12" i="116"/>
  <c r="C12" i="116" s="1"/>
  <c r="D12" i="116" s="1"/>
  <c r="E12" i="116" s="1"/>
  <c r="F12" i="116" s="1"/>
  <c r="G12" i="116" s="1"/>
  <c r="H12" i="116" s="1"/>
  <c r="B15" i="116" s="1"/>
  <c r="C15" i="116" s="1"/>
  <c r="D15" i="116" s="1"/>
  <c r="E15" i="116" s="1"/>
  <c r="F15" i="116" s="1"/>
  <c r="G15" i="116" s="1"/>
  <c r="H15" i="116" s="1"/>
  <c r="B18" i="116" s="1"/>
  <c r="C18" i="116" s="1"/>
  <c r="D18" i="116" s="1"/>
  <c r="E18" i="116" s="1"/>
  <c r="F18" i="116" s="1"/>
  <c r="G18" i="116" s="1"/>
  <c r="H18" i="116" s="1"/>
  <c r="B21" i="116" s="1"/>
  <c r="C21" i="116" s="1"/>
  <c r="D21" i="116" s="1"/>
  <c r="E21" i="116" s="1"/>
  <c r="F21" i="116" s="1"/>
  <c r="H9" i="115"/>
  <c r="B12" i="115" s="1"/>
  <c r="C12" i="115" s="1"/>
  <c r="D12" i="115" s="1"/>
  <c r="E12" i="115" s="1"/>
  <c r="F12" i="115" s="1"/>
  <c r="G12" i="115" s="1"/>
  <c r="H12" i="115" s="1"/>
  <c r="B15" i="115" s="1"/>
  <c r="C15" i="115" s="1"/>
  <c r="D15" i="115" s="1"/>
  <c r="E15" i="115" s="1"/>
  <c r="F15" i="115" s="1"/>
  <c r="G15" i="115" s="1"/>
  <c r="H15" i="115" s="1"/>
  <c r="B18" i="115" s="1"/>
  <c r="C18" i="115" s="1"/>
  <c r="D18" i="115" s="1"/>
  <c r="E18" i="115" s="1"/>
  <c r="F18" i="115" s="1"/>
  <c r="G18" i="115" s="1"/>
  <c r="H18" i="115" s="1"/>
  <c r="B21" i="115" s="1"/>
  <c r="C21" i="115" s="1"/>
  <c r="D21" i="115" s="1"/>
  <c r="E21" i="115" s="1"/>
  <c r="H9" i="114"/>
  <c r="B12" i="114" s="1"/>
  <c r="C12" i="114" s="1"/>
  <c r="D12" i="114" s="1"/>
  <c r="E12" i="114" s="1"/>
  <c r="F12" i="114" s="1"/>
  <c r="G12" i="114" s="1"/>
  <c r="H12" i="114" s="1"/>
  <c r="B15" i="114" s="1"/>
  <c r="C15" i="114" s="1"/>
  <c r="D15" i="114" s="1"/>
  <c r="E15" i="114" s="1"/>
  <c r="F15" i="114" s="1"/>
  <c r="G15" i="114" s="1"/>
  <c r="H15" i="114" s="1"/>
  <c r="B18" i="114" s="1"/>
  <c r="C18" i="114" s="1"/>
  <c r="D18" i="114" s="1"/>
  <c r="E18" i="114" s="1"/>
  <c r="F18" i="114" s="1"/>
  <c r="G18" i="114" s="1"/>
  <c r="H18" i="114" s="1"/>
  <c r="B21" i="114" s="1"/>
  <c r="C21" i="114" s="1"/>
  <c r="D21" i="114" s="1"/>
  <c r="F8" i="113"/>
  <c r="G8" i="113" s="1"/>
  <c r="H8" i="113" s="1"/>
  <c r="B11" i="113" s="1"/>
  <c r="C11" i="113" s="1"/>
  <c r="D11" i="113" s="1"/>
  <c r="E11" i="113" s="1"/>
  <c r="F11" i="113" s="1"/>
  <c r="G11" i="113" s="1"/>
  <c r="H11" i="113" s="1"/>
  <c r="B14" i="113" s="1"/>
  <c r="C14" i="113" s="1"/>
  <c r="D14" i="113" s="1"/>
  <c r="E14" i="113" s="1"/>
  <c r="F14" i="113" s="1"/>
  <c r="G14" i="113" s="1"/>
  <c r="H14" i="113" s="1"/>
  <c r="B17" i="113" s="1"/>
  <c r="C17" i="113" s="1"/>
  <c r="D17" i="113" s="1"/>
  <c r="E17" i="113" s="1"/>
  <c r="F17" i="113" s="1"/>
  <c r="G17" i="113" s="1"/>
  <c r="H17" i="113" s="1"/>
  <c r="B20" i="113" s="1"/>
  <c r="C20" i="113" s="1"/>
  <c r="D20" i="113" s="1"/>
  <c r="F9" i="113"/>
  <c r="G9" i="113" s="1"/>
  <c r="H9" i="113" s="1"/>
  <c r="B12" i="113" s="1"/>
  <c r="C12" i="113" s="1"/>
  <c r="D12" i="113" s="1"/>
  <c r="E12" i="113" s="1"/>
  <c r="F12" i="113" s="1"/>
  <c r="G12" i="113" s="1"/>
  <c r="H12" i="113" s="1"/>
  <c r="B15" i="113" s="1"/>
  <c r="C15" i="113" s="1"/>
  <c r="D15" i="113" s="1"/>
  <c r="E15" i="113" s="1"/>
  <c r="F15" i="113" s="1"/>
  <c r="G15" i="113" s="1"/>
  <c r="H15" i="113" s="1"/>
  <c r="B18" i="113" s="1"/>
  <c r="C18" i="113" s="1"/>
  <c r="D18" i="113" s="1"/>
  <c r="E18" i="113" s="1"/>
  <c r="F18" i="113" s="1"/>
  <c r="G18" i="113" s="1"/>
  <c r="H18" i="113" s="1"/>
  <c r="B21" i="113" s="1"/>
  <c r="C21" i="113" s="1"/>
  <c r="D21" i="113" s="1"/>
  <c r="E21" i="113" s="1"/>
  <c r="F21" i="113" s="1"/>
  <c r="G21" i="113" s="1"/>
  <c r="H21" i="113" s="1"/>
  <c r="E8" i="112"/>
  <c r="F8" i="112" s="1"/>
  <c r="G8" i="112" s="1"/>
  <c r="H8" i="112" s="1"/>
  <c r="B11" i="112" s="1"/>
  <c r="C11" i="112" s="1"/>
  <c r="D11" i="112" s="1"/>
  <c r="E11" i="112" s="1"/>
  <c r="F11" i="112" s="1"/>
  <c r="G11" i="112" s="1"/>
  <c r="H11" i="112" s="1"/>
  <c r="B14" i="112" s="1"/>
  <c r="C14" i="112" s="1"/>
  <c r="D14" i="112" s="1"/>
  <c r="E14" i="112" s="1"/>
  <c r="F14" i="112" s="1"/>
  <c r="G14" i="112" s="1"/>
  <c r="H14" i="112" s="1"/>
  <c r="B17" i="112" s="1"/>
  <c r="C17" i="112" s="1"/>
  <c r="D17" i="112" s="1"/>
  <c r="E17" i="112" s="1"/>
  <c r="F17" i="112" s="1"/>
  <c r="G17" i="112" s="1"/>
  <c r="H17" i="112" s="1"/>
  <c r="B20" i="112" s="1"/>
  <c r="C20" i="112" s="1"/>
  <c r="D9" i="111"/>
  <c r="E9" i="111" s="1"/>
  <c r="F9" i="111" s="1"/>
  <c r="G9" i="111" s="1"/>
  <c r="H9" i="111" s="1"/>
  <c r="B12" i="111" s="1"/>
  <c r="C12" i="111" s="1"/>
  <c r="D12" i="111" s="1"/>
  <c r="E12" i="111" s="1"/>
  <c r="F12" i="111" s="1"/>
  <c r="G12" i="111" s="1"/>
  <c r="H12" i="111" s="1"/>
  <c r="B15" i="111" s="1"/>
  <c r="C15" i="111" s="1"/>
  <c r="D15" i="111" s="1"/>
  <c r="E15" i="111" s="1"/>
  <c r="F15" i="111" s="1"/>
  <c r="G15" i="111" s="1"/>
  <c r="H15" i="111" s="1"/>
  <c r="B18" i="111" s="1"/>
  <c r="C18" i="111" s="1"/>
  <c r="D18" i="111" s="1"/>
  <c r="E18" i="111" s="1"/>
  <c r="F18" i="111" s="1"/>
  <c r="G18" i="111" s="1"/>
  <c r="H18" i="111" s="1"/>
  <c r="B21" i="111" s="1"/>
  <c r="C21" i="111" s="1"/>
  <c r="D21" i="111" s="1"/>
  <c r="E21" i="111" s="1"/>
  <c r="F21" i="111" s="1"/>
  <c r="G21" i="111" s="1"/>
  <c r="H21" i="111" s="1"/>
  <c r="I20" i="109"/>
  <c r="H9" i="109"/>
  <c r="B12" i="109" s="1"/>
  <c r="C12" i="109" s="1"/>
  <c r="D12" i="109" s="1"/>
  <c r="E12" i="109" s="1"/>
  <c r="F12" i="109" s="1"/>
  <c r="G12" i="109" s="1"/>
  <c r="H12" i="109" s="1"/>
  <c r="B15" i="109" s="1"/>
  <c r="C15" i="109" s="1"/>
  <c r="D15" i="109" s="1"/>
  <c r="E15" i="109" s="1"/>
  <c r="F15" i="109" s="1"/>
  <c r="G15" i="109" s="1"/>
  <c r="H15" i="109" s="1"/>
  <c r="B18" i="109" s="1"/>
  <c r="C18" i="109" s="1"/>
  <c r="D18" i="109" s="1"/>
  <c r="E18" i="109" s="1"/>
  <c r="F18" i="109" s="1"/>
  <c r="G18" i="109" s="1"/>
  <c r="H18" i="109" s="1"/>
  <c r="H8" i="109"/>
  <c r="B11" i="109" s="1"/>
  <c r="C11" i="109" s="1"/>
  <c r="D11" i="109" s="1"/>
  <c r="E11" i="109" s="1"/>
  <c r="F11" i="109" s="1"/>
  <c r="G11" i="109" s="1"/>
  <c r="H11" i="109" s="1"/>
  <c r="B14" i="109" s="1"/>
  <c r="C14" i="109" s="1"/>
  <c r="D14" i="109" s="1"/>
  <c r="E14" i="109" s="1"/>
  <c r="F14" i="109" s="1"/>
  <c r="G14" i="109" s="1"/>
  <c r="H14" i="109" s="1"/>
  <c r="B17" i="109" s="1"/>
  <c r="C17" i="109" s="1"/>
  <c r="D17" i="109" s="1"/>
  <c r="E17" i="109" s="1"/>
  <c r="F17" i="109" s="1"/>
  <c r="G17" i="109" s="1"/>
  <c r="H4" i="109"/>
  <c r="C4" i="109"/>
  <c r="F3" i="109"/>
  <c r="I20" i="108"/>
  <c r="G9" i="108"/>
  <c r="H9" i="108" s="1"/>
  <c r="B12" i="108" s="1"/>
  <c r="C12" i="108" s="1"/>
  <c r="D12" i="108" s="1"/>
  <c r="E12" i="108" s="1"/>
  <c r="F12" i="108" s="1"/>
  <c r="G12" i="108" s="1"/>
  <c r="H12" i="108" s="1"/>
  <c r="B15" i="108" s="1"/>
  <c r="C15" i="108" s="1"/>
  <c r="D15" i="108" s="1"/>
  <c r="E15" i="108" s="1"/>
  <c r="F15" i="108" s="1"/>
  <c r="G15" i="108" s="1"/>
  <c r="H15" i="108" s="1"/>
  <c r="B18" i="108" s="1"/>
  <c r="C18" i="108" s="1"/>
  <c r="D18" i="108" s="1"/>
  <c r="E18" i="108" s="1"/>
  <c r="F18" i="108" s="1"/>
  <c r="G18" i="108" s="1"/>
  <c r="H18" i="108" s="1"/>
  <c r="G8" i="108"/>
  <c r="F8" i="108" s="1"/>
  <c r="H4" i="108"/>
  <c r="C4" i="108"/>
  <c r="F3" i="108"/>
  <c r="I20" i="107"/>
  <c r="F9" i="107"/>
  <c r="G9" i="107" s="1"/>
  <c r="H9" i="107" s="1"/>
  <c r="B12" i="107" s="1"/>
  <c r="C12" i="107" s="1"/>
  <c r="D12" i="107" s="1"/>
  <c r="E12" i="107" s="1"/>
  <c r="F12" i="107" s="1"/>
  <c r="G12" i="107" s="1"/>
  <c r="H12" i="107" s="1"/>
  <c r="B15" i="107" s="1"/>
  <c r="C15" i="107" s="1"/>
  <c r="D15" i="107" s="1"/>
  <c r="E15" i="107" s="1"/>
  <c r="F15" i="107" s="1"/>
  <c r="G15" i="107" s="1"/>
  <c r="H15" i="107" s="1"/>
  <c r="B18" i="107" s="1"/>
  <c r="C18" i="107" s="1"/>
  <c r="D18" i="107" s="1"/>
  <c r="E18" i="107" s="1"/>
  <c r="F18" i="107" s="1"/>
  <c r="G18" i="107" s="1"/>
  <c r="H18" i="107" s="1"/>
  <c r="F8" i="107"/>
  <c r="G8" i="107" s="1"/>
  <c r="H8" i="107" s="1"/>
  <c r="B11" i="107" s="1"/>
  <c r="C11" i="107" s="1"/>
  <c r="D11" i="107" s="1"/>
  <c r="E11" i="107" s="1"/>
  <c r="F11" i="107" s="1"/>
  <c r="G11" i="107" s="1"/>
  <c r="H11" i="107" s="1"/>
  <c r="B14" i="107" s="1"/>
  <c r="C14" i="107" s="1"/>
  <c r="D14" i="107" s="1"/>
  <c r="E14" i="107" s="1"/>
  <c r="F14" i="107" s="1"/>
  <c r="G14" i="107" s="1"/>
  <c r="H14" i="107" s="1"/>
  <c r="B17" i="107" s="1"/>
  <c r="C17" i="107" s="1"/>
  <c r="D17" i="107" s="1"/>
  <c r="E17" i="107" s="1"/>
  <c r="H4" i="107"/>
  <c r="C4" i="107"/>
  <c r="F3" i="107"/>
  <c r="I20" i="106"/>
  <c r="E9" i="106"/>
  <c r="F9" i="106" s="1"/>
  <c r="G9" i="106" s="1"/>
  <c r="H9" i="106" s="1"/>
  <c r="B12" i="106" s="1"/>
  <c r="C12" i="106" s="1"/>
  <c r="D12" i="106" s="1"/>
  <c r="E12" i="106" s="1"/>
  <c r="F12" i="106" s="1"/>
  <c r="G12" i="106" s="1"/>
  <c r="H12" i="106" s="1"/>
  <c r="B15" i="106" s="1"/>
  <c r="C15" i="106" s="1"/>
  <c r="D15" i="106" s="1"/>
  <c r="E15" i="106" s="1"/>
  <c r="F15" i="106" s="1"/>
  <c r="G15" i="106" s="1"/>
  <c r="H15" i="106" s="1"/>
  <c r="B18" i="106" s="1"/>
  <c r="C18" i="106" s="1"/>
  <c r="D18" i="106" s="1"/>
  <c r="E18" i="106" s="1"/>
  <c r="F18" i="106" s="1"/>
  <c r="G18" i="106" s="1"/>
  <c r="H18" i="106" s="1"/>
  <c r="E8" i="106"/>
  <c r="D8" i="106" s="1"/>
  <c r="H4" i="106"/>
  <c r="C4" i="106"/>
  <c r="F3" i="106"/>
  <c r="I20" i="104"/>
  <c r="D9" i="104"/>
  <c r="E9" i="104" s="1"/>
  <c r="F9" i="104" s="1"/>
  <c r="G9" i="104" s="1"/>
  <c r="H9" i="104" s="1"/>
  <c r="B12" i="104" s="1"/>
  <c r="C12" i="104" s="1"/>
  <c r="D12" i="104" s="1"/>
  <c r="E12" i="104" s="1"/>
  <c r="F12" i="104" s="1"/>
  <c r="G12" i="104" s="1"/>
  <c r="H12" i="104" s="1"/>
  <c r="B15" i="104" s="1"/>
  <c r="C15" i="104" s="1"/>
  <c r="D15" i="104" s="1"/>
  <c r="E15" i="104" s="1"/>
  <c r="F15" i="104" s="1"/>
  <c r="G15" i="104" s="1"/>
  <c r="H15" i="104" s="1"/>
  <c r="B18" i="104" s="1"/>
  <c r="C18" i="104" s="1"/>
  <c r="D18" i="104" s="1"/>
  <c r="E18" i="104" s="1"/>
  <c r="F18" i="104" s="1"/>
  <c r="G18" i="104" s="1"/>
  <c r="H18" i="104" s="1"/>
  <c r="D8" i="104"/>
  <c r="E8" i="104" s="1"/>
  <c r="F8" i="104" s="1"/>
  <c r="G8" i="104" s="1"/>
  <c r="H8" i="104" s="1"/>
  <c r="B11" i="104" s="1"/>
  <c r="C11" i="104" s="1"/>
  <c r="D11" i="104" s="1"/>
  <c r="E11" i="104" s="1"/>
  <c r="F11" i="104" s="1"/>
  <c r="G11" i="104" s="1"/>
  <c r="H11" i="104" s="1"/>
  <c r="B14" i="104" s="1"/>
  <c r="C14" i="104" s="1"/>
  <c r="D14" i="104" s="1"/>
  <c r="E14" i="104" s="1"/>
  <c r="F14" i="104" s="1"/>
  <c r="G14" i="104" s="1"/>
  <c r="H14" i="104" s="1"/>
  <c r="B17" i="104" s="1"/>
  <c r="C17" i="104" s="1"/>
  <c r="H4" i="104"/>
  <c r="C4" i="104"/>
  <c r="F3" i="104"/>
  <c r="I20" i="103"/>
  <c r="D18" i="103"/>
  <c r="E18" i="103" s="1"/>
  <c r="F18" i="103" s="1"/>
  <c r="G18" i="103" s="1"/>
  <c r="H18" i="103" s="1"/>
  <c r="C9" i="103"/>
  <c r="D9" i="103" s="1"/>
  <c r="E9" i="103" s="1"/>
  <c r="F9" i="103" s="1"/>
  <c r="G9" i="103" s="1"/>
  <c r="H9" i="103" s="1"/>
  <c r="B12" i="103" s="1"/>
  <c r="C12" i="103" s="1"/>
  <c r="D12" i="103" s="1"/>
  <c r="E12" i="103" s="1"/>
  <c r="F12" i="103" s="1"/>
  <c r="G12" i="103" s="1"/>
  <c r="H12" i="103" s="1"/>
  <c r="B15" i="103" s="1"/>
  <c r="C15" i="103" s="1"/>
  <c r="D15" i="103" s="1"/>
  <c r="E15" i="103" s="1"/>
  <c r="F15" i="103" s="1"/>
  <c r="G15" i="103" s="1"/>
  <c r="H15" i="103" s="1"/>
  <c r="B18" i="103" s="1"/>
  <c r="C8" i="103"/>
  <c r="B8" i="103" s="1"/>
  <c r="H4" i="103"/>
  <c r="C4" i="103"/>
  <c r="F3" i="103"/>
  <c r="I20" i="102"/>
  <c r="B12" i="102"/>
  <c r="C12" i="102" s="1"/>
  <c r="D12" i="102" s="1"/>
  <c r="E12" i="102" s="1"/>
  <c r="F12" i="102" s="1"/>
  <c r="G12" i="102" s="1"/>
  <c r="H12" i="102" s="1"/>
  <c r="B15" i="102" s="1"/>
  <c r="C15" i="102" s="1"/>
  <c r="D15" i="102" s="1"/>
  <c r="E15" i="102" s="1"/>
  <c r="F15" i="102" s="1"/>
  <c r="G15" i="102" s="1"/>
  <c r="H15" i="102" s="1"/>
  <c r="B18" i="102" s="1"/>
  <c r="C18" i="102" s="1"/>
  <c r="D18" i="102" s="1"/>
  <c r="E18" i="102" s="1"/>
  <c r="F18" i="102" s="1"/>
  <c r="G18" i="102" s="1"/>
  <c r="H18" i="102" s="1"/>
  <c r="C11" i="102"/>
  <c r="D11" i="102" s="1"/>
  <c r="E11" i="102" s="1"/>
  <c r="F11" i="102" s="1"/>
  <c r="G11" i="102" s="1"/>
  <c r="H11" i="102" s="1"/>
  <c r="B14" i="102" s="1"/>
  <c r="C14" i="102" s="1"/>
  <c r="D14" i="102" s="1"/>
  <c r="E14" i="102" s="1"/>
  <c r="F14" i="102" s="1"/>
  <c r="G14" i="102" s="1"/>
  <c r="H14" i="102" s="1"/>
  <c r="B17" i="102" s="1"/>
  <c r="C17" i="102" s="1"/>
  <c r="D17" i="102" s="1"/>
  <c r="E17" i="102" s="1"/>
  <c r="F17" i="102" s="1"/>
  <c r="G17" i="102" s="1"/>
  <c r="H17" i="102" s="1"/>
  <c r="H8" i="102"/>
  <c r="H4" i="102"/>
  <c r="C4" i="102"/>
  <c r="F3" i="102"/>
  <c r="B11" i="101"/>
  <c r="C11" i="101" s="1"/>
  <c r="D11" i="101" s="1"/>
  <c r="E11" i="101" s="1"/>
  <c r="F11" i="101" s="1"/>
  <c r="G11" i="101" s="1"/>
  <c r="H11" i="101" s="1"/>
  <c r="B14" i="101" s="1"/>
  <c r="C14" i="101" s="1"/>
  <c r="D14" i="101" s="1"/>
  <c r="E14" i="101" s="1"/>
  <c r="F14" i="101" s="1"/>
  <c r="G14" i="101" s="1"/>
  <c r="H14" i="101" s="1"/>
  <c r="B17" i="101" s="1"/>
  <c r="C17" i="101" s="1"/>
  <c r="D17" i="101" s="1"/>
  <c r="E17" i="101" s="1"/>
  <c r="F17" i="101" s="1"/>
  <c r="G17" i="101" s="1"/>
  <c r="H17" i="101" s="1"/>
  <c r="B12" i="101"/>
  <c r="I20" i="101"/>
  <c r="H4" i="101"/>
  <c r="C4" i="101"/>
  <c r="F3" i="101"/>
  <c r="H8" i="100"/>
  <c r="G8" i="100" s="1"/>
  <c r="H9" i="100"/>
  <c r="B12" i="100" s="1"/>
  <c r="C12" i="100" s="1"/>
  <c r="D12" i="100" s="1"/>
  <c r="E12" i="100" s="1"/>
  <c r="F12" i="100" s="1"/>
  <c r="G12" i="100" s="1"/>
  <c r="H12" i="100" s="1"/>
  <c r="B15" i="100" s="1"/>
  <c r="C15" i="100" s="1"/>
  <c r="D15" i="100" s="1"/>
  <c r="E15" i="100" s="1"/>
  <c r="F15" i="100" s="1"/>
  <c r="G15" i="100" s="1"/>
  <c r="H15" i="100" s="1"/>
  <c r="B18" i="100" s="1"/>
  <c r="C18" i="100" s="1"/>
  <c r="D18" i="100" s="1"/>
  <c r="E18" i="100" s="1"/>
  <c r="F18" i="100" s="1"/>
  <c r="G18" i="100" s="1"/>
  <c r="H18" i="100" s="1"/>
  <c r="I20" i="100"/>
  <c r="H4" i="100"/>
  <c r="C4" i="100"/>
  <c r="F3" i="100"/>
  <c r="G8" i="99"/>
  <c r="F8" i="99" s="1"/>
  <c r="G9" i="99"/>
  <c r="I20" i="99"/>
  <c r="H4" i="99"/>
  <c r="C4" i="99"/>
  <c r="F3" i="99"/>
  <c r="F8" i="98"/>
  <c r="E8" i="98" s="1"/>
  <c r="F9" i="98"/>
  <c r="I20" i="98"/>
  <c r="H4" i="98"/>
  <c r="C4" i="98"/>
  <c r="F3" i="98"/>
  <c r="E8" i="97"/>
  <c r="F8" i="97" s="1"/>
  <c r="G8" i="97" s="1"/>
  <c r="H8" i="97" s="1"/>
  <c r="B11" i="97" s="1"/>
  <c r="C11" i="97" s="1"/>
  <c r="D11" i="97" s="1"/>
  <c r="E11" i="97" s="1"/>
  <c r="F11" i="97" s="1"/>
  <c r="G11" i="97" s="1"/>
  <c r="H11" i="97" s="1"/>
  <c r="B14" i="97" s="1"/>
  <c r="C14" i="97" s="1"/>
  <c r="D14" i="97" s="1"/>
  <c r="E14" i="97" s="1"/>
  <c r="F14" i="97" s="1"/>
  <c r="G14" i="97" s="1"/>
  <c r="H14" i="97" s="1"/>
  <c r="B17" i="97" s="1"/>
  <c r="C17" i="97" s="1"/>
  <c r="D17" i="97" s="1"/>
  <c r="E9" i="97"/>
  <c r="I20" i="97"/>
  <c r="H4" i="97"/>
  <c r="C4" i="97"/>
  <c r="F3" i="97"/>
  <c r="D8" i="96"/>
  <c r="C8" i="96" s="1"/>
  <c r="D9" i="96"/>
  <c r="E9" i="96" s="1"/>
  <c r="F9" i="96" s="1"/>
  <c r="G9" i="96" s="1"/>
  <c r="H9" i="96" s="1"/>
  <c r="B12" i="96" s="1"/>
  <c r="C12" i="96" s="1"/>
  <c r="D12" i="96" s="1"/>
  <c r="E12" i="96" s="1"/>
  <c r="F12" i="96" s="1"/>
  <c r="G12" i="96" s="1"/>
  <c r="H12" i="96" s="1"/>
  <c r="B15" i="96" s="1"/>
  <c r="C15" i="96" s="1"/>
  <c r="D15" i="96" s="1"/>
  <c r="E15" i="96" s="1"/>
  <c r="F15" i="96" s="1"/>
  <c r="G15" i="96" s="1"/>
  <c r="H15" i="96" s="1"/>
  <c r="B18" i="96" s="1"/>
  <c r="C18" i="96" s="1"/>
  <c r="D18" i="96" s="1"/>
  <c r="E18" i="96" s="1"/>
  <c r="F18" i="96" s="1"/>
  <c r="G18" i="96" s="1"/>
  <c r="H18" i="96" s="1"/>
  <c r="I20" i="96"/>
  <c r="H4" i="96"/>
  <c r="C4" i="96"/>
  <c r="F3" i="96"/>
  <c r="C8" i="95"/>
  <c r="D8" i="95" s="1"/>
  <c r="E8" i="95" s="1"/>
  <c r="F8" i="95" s="1"/>
  <c r="G8" i="95" s="1"/>
  <c r="H8" i="95" s="1"/>
  <c r="B11" i="94"/>
  <c r="C9" i="95"/>
  <c r="H4" i="95"/>
  <c r="C4" i="95"/>
  <c r="F3" i="95"/>
  <c r="I20" i="95"/>
  <c r="G18" i="147" l="1"/>
  <c r="G18" i="146"/>
  <c r="H15" i="145"/>
  <c r="H15" i="144"/>
  <c r="G15" i="143"/>
  <c r="H15" i="142"/>
  <c r="H18" i="141"/>
  <c r="F18" i="140"/>
  <c r="F18" i="139"/>
  <c r="G15" i="138"/>
  <c r="H15" i="137"/>
  <c r="B18" i="136"/>
  <c r="C18" i="136" s="1"/>
  <c r="D18" i="136" s="1"/>
  <c r="E18" i="136" s="1"/>
  <c r="G18" i="135"/>
  <c r="G18" i="134"/>
  <c r="G18" i="133"/>
  <c r="B18" i="132"/>
  <c r="C18" i="132" s="1"/>
  <c r="D18" i="132" s="1"/>
  <c r="E18" i="132" s="1"/>
  <c r="B18" i="131"/>
  <c r="C18" i="131" s="1"/>
  <c r="D18" i="131" s="1"/>
  <c r="E18" i="131" s="1"/>
  <c r="H15" i="130"/>
  <c r="B18" i="128"/>
  <c r="C18" i="128" s="1"/>
  <c r="D18" i="128" s="1"/>
  <c r="E18" i="128" s="1"/>
  <c r="H15" i="127"/>
  <c r="F18" i="126"/>
  <c r="F21" i="115"/>
  <c r="G21" i="115" s="1"/>
  <c r="H21" i="115" s="1"/>
  <c r="G21" i="116"/>
  <c r="H21" i="116" s="1"/>
  <c r="E8" i="107"/>
  <c r="C8" i="104"/>
  <c r="G8" i="109"/>
  <c r="D8" i="103"/>
  <c r="E8" i="103" s="1"/>
  <c r="F8" i="103" s="1"/>
  <c r="G8" i="103" s="1"/>
  <c r="H8" i="103" s="1"/>
  <c r="B11" i="103" s="1"/>
  <c r="C11" i="103" s="1"/>
  <c r="D11" i="103" s="1"/>
  <c r="E11" i="103" s="1"/>
  <c r="F11" i="103" s="1"/>
  <c r="G11" i="103" s="1"/>
  <c r="H11" i="103" s="1"/>
  <c r="B14" i="103" s="1"/>
  <c r="C14" i="103" s="1"/>
  <c r="D14" i="103" s="1"/>
  <c r="E14" i="103" s="1"/>
  <c r="F14" i="103" s="1"/>
  <c r="G14" i="103" s="1"/>
  <c r="H14" i="103" s="1"/>
  <c r="B17" i="103" s="1"/>
  <c r="C17" i="103" s="1"/>
  <c r="F8" i="106"/>
  <c r="G8" i="106" s="1"/>
  <c r="H8" i="106" s="1"/>
  <c r="B11" i="106" s="1"/>
  <c r="C11" i="106" s="1"/>
  <c r="D11" i="106" s="1"/>
  <c r="E11" i="106" s="1"/>
  <c r="F11" i="106" s="1"/>
  <c r="G11" i="106" s="1"/>
  <c r="H11" i="106" s="1"/>
  <c r="B14" i="106" s="1"/>
  <c r="C14" i="106" s="1"/>
  <c r="D14" i="106" s="1"/>
  <c r="E14" i="106" s="1"/>
  <c r="F14" i="106" s="1"/>
  <c r="G14" i="106" s="1"/>
  <c r="H14" i="106" s="1"/>
  <c r="B17" i="106" s="1"/>
  <c r="C17" i="106" s="1"/>
  <c r="D17" i="106" s="1"/>
  <c r="H8" i="108"/>
  <c r="B11" i="108" s="1"/>
  <c r="C11" i="108" s="1"/>
  <c r="D11" i="108" s="1"/>
  <c r="E11" i="108" s="1"/>
  <c r="F11" i="108" s="1"/>
  <c r="G11" i="108" s="1"/>
  <c r="H11" i="108" s="1"/>
  <c r="B14" i="108" s="1"/>
  <c r="C14" i="108" s="1"/>
  <c r="D14" i="108" s="1"/>
  <c r="E14" i="108" s="1"/>
  <c r="F14" i="108" s="1"/>
  <c r="G14" i="108" s="1"/>
  <c r="H14" i="108" s="1"/>
  <c r="B17" i="108" s="1"/>
  <c r="C17" i="108" s="1"/>
  <c r="D17" i="108" s="1"/>
  <c r="E17" i="108" s="1"/>
  <c r="F17" i="108" s="1"/>
  <c r="B8" i="95"/>
  <c r="D8" i="97"/>
  <c r="H8" i="101"/>
  <c r="G8" i="98"/>
  <c r="H8" i="98" s="1"/>
  <c r="B11" i="98" s="1"/>
  <c r="C11" i="98" s="1"/>
  <c r="D11" i="98" s="1"/>
  <c r="E11" i="98" s="1"/>
  <c r="F11" i="98" s="1"/>
  <c r="G11" i="98" s="1"/>
  <c r="H11" i="98" s="1"/>
  <c r="B14" i="98" s="1"/>
  <c r="C14" i="98" s="1"/>
  <c r="D14" i="98" s="1"/>
  <c r="E14" i="98" s="1"/>
  <c r="F14" i="98" s="1"/>
  <c r="G14" i="98" s="1"/>
  <c r="H14" i="98" s="1"/>
  <c r="B17" i="98" s="1"/>
  <c r="C17" i="98" s="1"/>
  <c r="D17" i="98" s="1"/>
  <c r="E17" i="98" s="1"/>
  <c r="E21" i="114"/>
  <c r="F21" i="114" s="1"/>
  <c r="G21" i="114" s="1"/>
  <c r="H21" i="114" s="1"/>
  <c r="C12" i="101"/>
  <c r="D12" i="101" s="1"/>
  <c r="E12" i="101" s="1"/>
  <c r="F12" i="101" s="1"/>
  <c r="G12" i="101" s="1"/>
  <c r="H12" i="101" s="1"/>
  <c r="B15" i="101" s="1"/>
  <c r="C15" i="101" s="1"/>
  <c r="D15" i="101" s="1"/>
  <c r="E15" i="101" s="1"/>
  <c r="F15" i="101" s="1"/>
  <c r="G15" i="101" s="1"/>
  <c r="H15" i="101" s="1"/>
  <c r="B18" i="101" s="1"/>
  <c r="C18" i="101" s="1"/>
  <c r="D18" i="101" s="1"/>
  <c r="E18" i="101" s="1"/>
  <c r="F18" i="101" s="1"/>
  <c r="G18" i="101" s="1"/>
  <c r="H18" i="101" s="1"/>
  <c r="B11" i="100"/>
  <c r="C11" i="100" s="1"/>
  <c r="D11" i="100" s="1"/>
  <c r="E11" i="100" s="1"/>
  <c r="F11" i="100" s="1"/>
  <c r="G11" i="100" s="1"/>
  <c r="H11" i="100" s="1"/>
  <c r="B14" i="100" s="1"/>
  <c r="C14" i="100" s="1"/>
  <c r="D14" i="100" s="1"/>
  <c r="E14" i="100" s="1"/>
  <c r="F14" i="100" s="1"/>
  <c r="G14" i="100" s="1"/>
  <c r="H14" i="100" s="1"/>
  <c r="B17" i="100" s="1"/>
  <c r="C17" i="100" s="1"/>
  <c r="D17" i="100" s="1"/>
  <c r="E17" i="100" s="1"/>
  <c r="F17" i="100" s="1"/>
  <c r="G17" i="100" s="1"/>
  <c r="H8" i="99"/>
  <c r="B11" i="99" s="1"/>
  <c r="C11" i="99" s="1"/>
  <c r="D11" i="99" s="1"/>
  <c r="E11" i="99" s="1"/>
  <c r="F11" i="99" s="1"/>
  <c r="G11" i="99" s="1"/>
  <c r="H11" i="99" s="1"/>
  <c r="B14" i="99" s="1"/>
  <c r="C14" i="99" s="1"/>
  <c r="D14" i="99" s="1"/>
  <c r="E14" i="99" s="1"/>
  <c r="F14" i="99" s="1"/>
  <c r="G14" i="99" s="1"/>
  <c r="H14" i="99" s="1"/>
  <c r="B17" i="99" s="1"/>
  <c r="C17" i="99" s="1"/>
  <c r="D17" i="99" s="1"/>
  <c r="E17" i="99" s="1"/>
  <c r="F17" i="99" s="1"/>
  <c r="H9" i="99"/>
  <c r="B12" i="99" s="1"/>
  <c r="C12" i="99" s="1"/>
  <c r="D12" i="99" s="1"/>
  <c r="E12" i="99" s="1"/>
  <c r="F12" i="99" s="1"/>
  <c r="G12" i="99" s="1"/>
  <c r="H12" i="99" s="1"/>
  <c r="B15" i="99" s="1"/>
  <c r="C15" i="99" s="1"/>
  <c r="D15" i="99" s="1"/>
  <c r="E15" i="99" s="1"/>
  <c r="F15" i="99" s="1"/>
  <c r="G15" i="99" s="1"/>
  <c r="H15" i="99" s="1"/>
  <c r="B18" i="99" s="1"/>
  <c r="C18" i="99" s="1"/>
  <c r="D18" i="99" s="1"/>
  <c r="E18" i="99" s="1"/>
  <c r="F18" i="99" s="1"/>
  <c r="G18" i="99" s="1"/>
  <c r="H18" i="99" s="1"/>
  <c r="G9" i="98"/>
  <c r="H9" i="98" s="1"/>
  <c r="B12" i="98" s="1"/>
  <c r="C12" i="98" s="1"/>
  <c r="D12" i="98" s="1"/>
  <c r="E12" i="98" s="1"/>
  <c r="F12" i="98" s="1"/>
  <c r="G12" i="98" s="1"/>
  <c r="H12" i="98" s="1"/>
  <c r="B15" i="98" s="1"/>
  <c r="C15" i="98" s="1"/>
  <c r="D15" i="98" s="1"/>
  <c r="E15" i="98" s="1"/>
  <c r="F15" i="98" s="1"/>
  <c r="G15" i="98" s="1"/>
  <c r="H15" i="98" s="1"/>
  <c r="B18" i="98" s="1"/>
  <c r="C18" i="98" s="1"/>
  <c r="D18" i="98" s="1"/>
  <c r="E18" i="98" s="1"/>
  <c r="F18" i="98" s="1"/>
  <c r="G18" i="98" s="1"/>
  <c r="H18" i="98" s="1"/>
  <c r="F9" i="97"/>
  <c r="G9" i="97" s="1"/>
  <c r="H9" i="97" s="1"/>
  <c r="B12" i="97" s="1"/>
  <c r="C12" i="97" s="1"/>
  <c r="D12" i="97" s="1"/>
  <c r="E12" i="97" s="1"/>
  <c r="F12" i="97" s="1"/>
  <c r="G12" i="97" s="1"/>
  <c r="H12" i="97" s="1"/>
  <c r="B15" i="97" s="1"/>
  <c r="C15" i="97" s="1"/>
  <c r="D15" i="97" s="1"/>
  <c r="E15" i="97" s="1"/>
  <c r="F15" i="97" s="1"/>
  <c r="G15" i="97" s="1"/>
  <c r="H15" i="97" s="1"/>
  <c r="B18" i="97" s="1"/>
  <c r="C18" i="97" s="1"/>
  <c r="D18" i="97" s="1"/>
  <c r="E18" i="97" s="1"/>
  <c r="F18" i="97" s="1"/>
  <c r="G18" i="97" s="1"/>
  <c r="H18" i="97" s="1"/>
  <c r="E8" i="96"/>
  <c r="F8" i="96" s="1"/>
  <c r="G8" i="96" s="1"/>
  <c r="H8" i="96" s="1"/>
  <c r="B11" i="96" s="1"/>
  <c r="C11" i="96" s="1"/>
  <c r="D11" i="96" s="1"/>
  <c r="E11" i="96" s="1"/>
  <c r="F11" i="96" s="1"/>
  <c r="G11" i="96" s="1"/>
  <c r="H11" i="96" s="1"/>
  <c r="B14" i="96" s="1"/>
  <c r="C14" i="96" s="1"/>
  <c r="D14" i="96" s="1"/>
  <c r="E14" i="96" s="1"/>
  <c r="F14" i="96" s="1"/>
  <c r="G14" i="96" s="1"/>
  <c r="H14" i="96" s="1"/>
  <c r="B17" i="96" s="1"/>
  <c r="C17" i="96" s="1"/>
  <c r="B11" i="95"/>
  <c r="C11" i="95" s="1"/>
  <c r="D11" i="95" s="1"/>
  <c r="E11" i="95" s="1"/>
  <c r="F11" i="95" s="1"/>
  <c r="G11" i="95" s="1"/>
  <c r="H11" i="95" s="1"/>
  <c r="B14" i="95" s="1"/>
  <c r="C14" i="95" s="1"/>
  <c r="D14" i="95" s="1"/>
  <c r="E14" i="95" s="1"/>
  <c r="F14" i="95" s="1"/>
  <c r="G14" i="95" s="1"/>
  <c r="H14" i="95" s="1"/>
  <c r="B17" i="95" s="1"/>
  <c r="C17" i="95" s="1"/>
  <c r="D9" i="95"/>
  <c r="E9" i="95" s="1"/>
  <c r="F9" i="95" s="1"/>
  <c r="G9" i="95" s="1"/>
  <c r="H9" i="95" s="1"/>
  <c r="B12" i="95" s="1"/>
  <c r="C12" i="95" s="1"/>
  <c r="D12" i="95" s="1"/>
  <c r="E12" i="95" s="1"/>
  <c r="F12" i="95" s="1"/>
  <c r="G12" i="95" s="1"/>
  <c r="H12" i="95" s="1"/>
  <c r="B15" i="95" s="1"/>
  <c r="C15" i="95" s="1"/>
  <c r="F18" i="136" l="1"/>
  <c r="G18" i="136" s="1"/>
  <c r="H18" i="136" s="1"/>
  <c r="B21" i="136" s="1"/>
  <c r="C21" i="136" s="1"/>
  <c r="H18" i="147"/>
  <c r="H18" i="146"/>
  <c r="B18" i="145"/>
  <c r="C18" i="145" s="1"/>
  <c r="D18" i="145" s="1"/>
  <c r="E18" i="145" s="1"/>
  <c r="B18" i="144"/>
  <c r="C18" i="144" s="1"/>
  <c r="D18" i="144" s="1"/>
  <c r="E18" i="144" s="1"/>
  <c r="H15" i="143"/>
  <c r="B18" i="142"/>
  <c r="C18" i="142" s="1"/>
  <c r="D18" i="142" s="1"/>
  <c r="E18" i="142" s="1"/>
  <c r="F18" i="142" s="1"/>
  <c r="G18" i="142" s="1"/>
  <c r="H18" i="142" s="1"/>
  <c r="B21" i="142" s="1"/>
  <c r="B21" i="141"/>
  <c r="C21" i="141" s="1"/>
  <c r="D21" i="141" s="1"/>
  <c r="E21" i="141" s="1"/>
  <c r="F21" i="141" s="1"/>
  <c r="G21" i="141" s="1"/>
  <c r="H21" i="141" s="1"/>
  <c r="G18" i="140"/>
  <c r="G18" i="139"/>
  <c r="H15" i="138"/>
  <c r="B18" i="137"/>
  <c r="C18" i="137" s="1"/>
  <c r="D18" i="137" s="1"/>
  <c r="E18" i="137" s="1"/>
  <c r="F18" i="137" s="1"/>
  <c r="H18" i="135"/>
  <c r="B21" i="135" s="1"/>
  <c r="H18" i="134"/>
  <c r="H18" i="133"/>
  <c r="F18" i="132"/>
  <c r="F18" i="131"/>
  <c r="B18" i="130"/>
  <c r="C18" i="130" s="1"/>
  <c r="D18" i="130" s="1"/>
  <c r="E18" i="130" s="1"/>
  <c r="F18" i="128"/>
  <c r="G18" i="128" s="1"/>
  <c r="H18" i="128" s="1"/>
  <c r="B21" i="128" s="1"/>
  <c r="C21" i="128" s="1"/>
  <c r="B18" i="127"/>
  <c r="C18" i="127" s="1"/>
  <c r="D18" i="127" s="1"/>
  <c r="E18" i="127" s="1"/>
  <c r="F18" i="127" s="1"/>
  <c r="G18" i="127" s="1"/>
  <c r="H18" i="127" s="1"/>
  <c r="B21" i="127" s="1"/>
  <c r="G18" i="126"/>
  <c r="D18" i="95"/>
  <c r="E18" i="95" s="1"/>
  <c r="F18" i="95" s="1"/>
  <c r="G18" i="95" s="1"/>
  <c r="H18" i="95" s="1"/>
  <c r="D15" i="95"/>
  <c r="E15" i="95" s="1"/>
  <c r="F15" i="95" s="1"/>
  <c r="G15" i="95" s="1"/>
  <c r="H15" i="95" s="1"/>
  <c r="B18" i="95" s="1"/>
  <c r="H8" i="94"/>
  <c r="B12" i="94"/>
  <c r="C12" i="94" s="1"/>
  <c r="D12" i="94" s="1"/>
  <c r="E12" i="94" s="1"/>
  <c r="F12" i="94" s="1"/>
  <c r="G12" i="94" s="1"/>
  <c r="H12" i="94" s="1"/>
  <c r="B15" i="94" s="1"/>
  <c r="C15" i="94" s="1"/>
  <c r="D15" i="94" s="1"/>
  <c r="E15" i="94" s="1"/>
  <c r="F15" i="94" s="1"/>
  <c r="G15" i="94" s="1"/>
  <c r="H15" i="94" s="1"/>
  <c r="B18" i="94" s="1"/>
  <c r="C18" i="94" s="1"/>
  <c r="D18" i="94" s="1"/>
  <c r="E18" i="94" s="1"/>
  <c r="F18" i="94" s="1"/>
  <c r="G18" i="94" s="1"/>
  <c r="H18" i="94" s="1"/>
  <c r="B21" i="94" s="1"/>
  <c r="C21" i="94" s="1"/>
  <c r="D21" i="94" s="1"/>
  <c r="E21" i="94" s="1"/>
  <c r="F21" i="94" s="1"/>
  <c r="G21" i="94" s="1"/>
  <c r="H21" i="94" s="1"/>
  <c r="I20" i="94"/>
  <c r="C11" i="94"/>
  <c r="D11" i="94" s="1"/>
  <c r="E11" i="94" s="1"/>
  <c r="F11" i="94" s="1"/>
  <c r="G11" i="94" s="1"/>
  <c r="H11" i="94" s="1"/>
  <c r="B14" i="94" s="1"/>
  <c r="C14" i="94" s="1"/>
  <c r="D14" i="94" s="1"/>
  <c r="E14" i="94" s="1"/>
  <c r="F14" i="94" s="1"/>
  <c r="G14" i="94" s="1"/>
  <c r="H14" i="94" s="1"/>
  <c r="B17" i="94" s="1"/>
  <c r="C17" i="94" s="1"/>
  <c r="D17" i="94" s="1"/>
  <c r="E17" i="94" s="1"/>
  <c r="F17" i="94" s="1"/>
  <c r="G17" i="94" s="1"/>
  <c r="H17" i="94" s="1"/>
  <c r="B20" i="94" s="1"/>
  <c r="C20" i="94" s="1"/>
  <c r="D20" i="94" s="1"/>
  <c r="E20" i="94" s="1"/>
  <c r="F20" i="94" s="1"/>
  <c r="G20" i="94" s="1"/>
  <c r="H20" i="94" s="1"/>
  <c r="H4" i="94"/>
  <c r="C4" i="94"/>
  <c r="F3" i="94"/>
  <c r="H8" i="93"/>
  <c r="G8" i="93" s="1"/>
  <c r="H9" i="93"/>
  <c r="I20" i="93"/>
  <c r="H4" i="93"/>
  <c r="C4" i="93"/>
  <c r="F3" i="93"/>
  <c r="G8" i="92"/>
  <c r="F8" i="92" s="1"/>
  <c r="G9" i="92"/>
  <c r="I20" i="92"/>
  <c r="H4" i="92"/>
  <c r="C4" i="92"/>
  <c r="F3" i="92"/>
  <c r="F8" i="91"/>
  <c r="G8" i="91" s="1"/>
  <c r="H8" i="91" s="1"/>
  <c r="B11" i="91" s="1"/>
  <c r="C11" i="91" s="1"/>
  <c r="D11" i="91" s="1"/>
  <c r="E11" i="91" s="1"/>
  <c r="F11" i="91" s="1"/>
  <c r="G11" i="91" s="1"/>
  <c r="H11" i="91" s="1"/>
  <c r="B14" i="91" s="1"/>
  <c r="C14" i="91" s="1"/>
  <c r="D14" i="91" s="1"/>
  <c r="E14" i="91" s="1"/>
  <c r="F14" i="91" s="1"/>
  <c r="G14" i="91" s="1"/>
  <c r="H14" i="91" s="1"/>
  <c r="B17" i="91" s="1"/>
  <c r="C17" i="91" s="1"/>
  <c r="D17" i="91" s="1"/>
  <c r="E17" i="91" s="1"/>
  <c r="F17" i="91" s="1"/>
  <c r="G17" i="91" s="1"/>
  <c r="H17" i="91" s="1"/>
  <c r="B20" i="91" s="1"/>
  <c r="C20" i="91" s="1"/>
  <c r="D20" i="91" s="1"/>
  <c r="E20" i="91" s="1"/>
  <c r="F9" i="91"/>
  <c r="I20" i="91"/>
  <c r="H4" i="91"/>
  <c r="C4" i="91"/>
  <c r="F3" i="91"/>
  <c r="E8" i="90"/>
  <c r="D8" i="90" s="1"/>
  <c r="E9" i="90"/>
  <c r="F9" i="90" s="1"/>
  <c r="G9" i="90" s="1"/>
  <c r="H9" i="90" s="1"/>
  <c r="B12" i="90" s="1"/>
  <c r="C12" i="90" s="1"/>
  <c r="D12" i="90" s="1"/>
  <c r="E12" i="90" s="1"/>
  <c r="F12" i="90" s="1"/>
  <c r="G12" i="90" s="1"/>
  <c r="H12" i="90" s="1"/>
  <c r="B15" i="90" s="1"/>
  <c r="C15" i="90" s="1"/>
  <c r="D15" i="90" s="1"/>
  <c r="E15" i="90" s="1"/>
  <c r="F15" i="90" s="1"/>
  <c r="G15" i="90" s="1"/>
  <c r="H15" i="90" s="1"/>
  <c r="B18" i="90" s="1"/>
  <c r="C18" i="90" s="1"/>
  <c r="D18" i="90" s="1"/>
  <c r="E18" i="90" s="1"/>
  <c r="F18" i="90" s="1"/>
  <c r="G18" i="90" s="1"/>
  <c r="H18" i="90" s="1"/>
  <c r="B21" i="90" s="1"/>
  <c r="C21" i="90" s="1"/>
  <c r="D21" i="90" s="1"/>
  <c r="I20" i="90"/>
  <c r="H4" i="90"/>
  <c r="C4" i="90"/>
  <c r="F3" i="90"/>
  <c r="D8" i="89"/>
  <c r="C8" i="89" s="1"/>
  <c r="D9" i="89"/>
  <c r="I20" i="89"/>
  <c r="H4" i="89"/>
  <c r="C4" i="89"/>
  <c r="F3" i="89"/>
  <c r="C8" i="88"/>
  <c r="B8" i="88" s="1"/>
  <c r="C9" i="88"/>
  <c r="D9" i="88" s="1"/>
  <c r="E9" i="88" s="1"/>
  <c r="F9" i="88" s="1"/>
  <c r="G9" i="88" s="1"/>
  <c r="H9" i="88" s="1"/>
  <c r="B12" i="88" s="1"/>
  <c r="C12" i="88" s="1"/>
  <c r="D12" i="88" s="1"/>
  <c r="E12" i="88" s="1"/>
  <c r="F12" i="88" s="1"/>
  <c r="G12" i="88" s="1"/>
  <c r="H12" i="88" s="1"/>
  <c r="B15" i="88" s="1"/>
  <c r="C15" i="88" s="1"/>
  <c r="D15" i="88" s="1"/>
  <c r="E15" i="88" s="1"/>
  <c r="F15" i="88" s="1"/>
  <c r="G15" i="88" s="1"/>
  <c r="H15" i="88" s="1"/>
  <c r="B18" i="88" s="1"/>
  <c r="C18" i="88" s="1"/>
  <c r="D18" i="88" s="1"/>
  <c r="E18" i="88" s="1"/>
  <c r="F18" i="88" s="1"/>
  <c r="G18" i="88" s="1"/>
  <c r="H18" i="88" s="1"/>
  <c r="B21" i="88" s="1"/>
  <c r="I20" i="88"/>
  <c r="H4" i="88"/>
  <c r="C4" i="88"/>
  <c r="F3" i="88"/>
  <c r="B21" i="146" l="1"/>
  <c r="C21" i="146" s="1"/>
  <c r="D21" i="146" s="1"/>
  <c r="E21" i="146" s="1"/>
  <c r="F21" i="146" s="1"/>
  <c r="G18" i="137"/>
  <c r="H18" i="137" s="1"/>
  <c r="B21" i="137" s="1"/>
  <c r="B21" i="147"/>
  <c r="C21" i="147" s="1"/>
  <c r="D21" i="147" s="1"/>
  <c r="E21" i="147" s="1"/>
  <c r="F21" i="147" s="1"/>
  <c r="G21" i="147" s="1"/>
  <c r="F18" i="145"/>
  <c r="F18" i="144"/>
  <c r="B18" i="143"/>
  <c r="C18" i="143" s="1"/>
  <c r="D18" i="143" s="1"/>
  <c r="E18" i="143" s="1"/>
  <c r="H18" i="140"/>
  <c r="H18" i="139"/>
  <c r="B18" i="138"/>
  <c r="C18" i="138" s="1"/>
  <c r="D18" i="138" s="1"/>
  <c r="E18" i="138" s="1"/>
  <c r="C21" i="137"/>
  <c r="D21" i="137" s="1"/>
  <c r="B21" i="134"/>
  <c r="C21" i="134" s="1"/>
  <c r="D21" i="134" s="1"/>
  <c r="E21" i="134" s="1"/>
  <c r="F21" i="134" s="1"/>
  <c r="G21" i="134" s="1"/>
  <c r="H21" i="134" s="1"/>
  <c r="B21" i="133"/>
  <c r="C21" i="133" s="1"/>
  <c r="D21" i="133" s="1"/>
  <c r="E21" i="133" s="1"/>
  <c r="F21" i="133" s="1"/>
  <c r="G21" i="133" s="1"/>
  <c r="G18" i="132"/>
  <c r="G18" i="131"/>
  <c r="F18" i="130"/>
  <c r="H18" i="126"/>
  <c r="E8" i="89"/>
  <c r="F8" i="89" s="1"/>
  <c r="G8" i="89" s="1"/>
  <c r="H8" i="89" s="1"/>
  <c r="B11" i="89" s="1"/>
  <c r="C11" i="89" s="1"/>
  <c r="D11" i="89" s="1"/>
  <c r="E11" i="89" s="1"/>
  <c r="F11" i="89" s="1"/>
  <c r="G11" i="89" s="1"/>
  <c r="H11" i="89" s="1"/>
  <c r="B14" i="89" s="1"/>
  <c r="C14" i="89" s="1"/>
  <c r="D14" i="89" s="1"/>
  <c r="E14" i="89" s="1"/>
  <c r="F14" i="89" s="1"/>
  <c r="G14" i="89" s="1"/>
  <c r="H14" i="89" s="1"/>
  <c r="B17" i="89" s="1"/>
  <c r="C17" i="89" s="1"/>
  <c r="D17" i="89" s="1"/>
  <c r="E17" i="89" s="1"/>
  <c r="F17" i="89" s="1"/>
  <c r="G17" i="89" s="1"/>
  <c r="H17" i="89" s="1"/>
  <c r="B20" i="89" s="1"/>
  <c r="C20" i="89" s="1"/>
  <c r="H8" i="92"/>
  <c r="B11" i="92" s="1"/>
  <c r="C11" i="92" s="1"/>
  <c r="D11" i="92" s="1"/>
  <c r="E11" i="92" s="1"/>
  <c r="F11" i="92" s="1"/>
  <c r="G11" i="92" s="1"/>
  <c r="H11" i="92" s="1"/>
  <c r="B14" i="92" s="1"/>
  <c r="C14" i="92" s="1"/>
  <c r="D14" i="92" s="1"/>
  <c r="E14" i="92" s="1"/>
  <c r="F14" i="92" s="1"/>
  <c r="G14" i="92" s="1"/>
  <c r="H14" i="92" s="1"/>
  <c r="B17" i="92" s="1"/>
  <c r="C17" i="92" s="1"/>
  <c r="D17" i="92" s="1"/>
  <c r="E17" i="92" s="1"/>
  <c r="F17" i="92" s="1"/>
  <c r="G17" i="92" s="1"/>
  <c r="H17" i="92" s="1"/>
  <c r="B20" i="92" s="1"/>
  <c r="C20" i="92" s="1"/>
  <c r="D20" i="92" s="1"/>
  <c r="E20" i="92" s="1"/>
  <c r="F20" i="92" s="1"/>
  <c r="E8" i="91"/>
  <c r="B11" i="93"/>
  <c r="C11" i="93" s="1"/>
  <c r="D11" i="93" s="1"/>
  <c r="E11" i="93" s="1"/>
  <c r="F11" i="93" s="1"/>
  <c r="G11" i="93" s="1"/>
  <c r="H11" i="93" s="1"/>
  <c r="B14" i="93" s="1"/>
  <c r="C14" i="93" s="1"/>
  <c r="D14" i="93" s="1"/>
  <c r="E14" i="93" s="1"/>
  <c r="F14" i="93" s="1"/>
  <c r="G14" i="93" s="1"/>
  <c r="H14" i="93" s="1"/>
  <c r="B17" i="93" s="1"/>
  <c r="C17" i="93" s="1"/>
  <c r="D17" i="93" s="1"/>
  <c r="E17" i="93" s="1"/>
  <c r="F17" i="93" s="1"/>
  <c r="G17" i="93" s="1"/>
  <c r="H17" i="93" s="1"/>
  <c r="B20" i="93" s="1"/>
  <c r="C20" i="93" s="1"/>
  <c r="D20" i="93" s="1"/>
  <c r="E20" i="93" s="1"/>
  <c r="F20" i="93" s="1"/>
  <c r="G20" i="93" s="1"/>
  <c r="B12" i="93"/>
  <c r="C12" i="93" s="1"/>
  <c r="D12" i="93" s="1"/>
  <c r="E12" i="93" s="1"/>
  <c r="F12" i="93" s="1"/>
  <c r="G12" i="93" s="1"/>
  <c r="H12" i="93" s="1"/>
  <c r="B15" i="93" s="1"/>
  <c r="C15" i="93" s="1"/>
  <c r="D15" i="93" s="1"/>
  <c r="E15" i="93" s="1"/>
  <c r="F15" i="93" s="1"/>
  <c r="G15" i="93" s="1"/>
  <c r="H15" i="93" s="1"/>
  <c r="B18" i="93" s="1"/>
  <c r="C18" i="93" s="1"/>
  <c r="D18" i="93" s="1"/>
  <c r="E18" i="93" s="1"/>
  <c r="F18" i="93" s="1"/>
  <c r="G18" i="93" s="1"/>
  <c r="H18" i="93" s="1"/>
  <c r="B21" i="93" s="1"/>
  <c r="C21" i="93" s="1"/>
  <c r="D21" i="93" s="1"/>
  <c r="E21" i="93" s="1"/>
  <c r="F21" i="93" s="1"/>
  <c r="H9" i="92"/>
  <c r="B12" i="92" s="1"/>
  <c r="C12" i="92" s="1"/>
  <c r="D12" i="92" s="1"/>
  <c r="E12" i="92" s="1"/>
  <c r="F12" i="92" s="1"/>
  <c r="G12" i="92" s="1"/>
  <c r="H12" i="92" s="1"/>
  <c r="B15" i="92" s="1"/>
  <c r="C15" i="92" s="1"/>
  <c r="D15" i="92" s="1"/>
  <c r="E15" i="92" s="1"/>
  <c r="F15" i="92" s="1"/>
  <c r="G15" i="92" s="1"/>
  <c r="H15" i="92" s="1"/>
  <c r="B18" i="92" s="1"/>
  <c r="C18" i="92" s="1"/>
  <c r="D18" i="92" s="1"/>
  <c r="E18" i="92" s="1"/>
  <c r="F18" i="92" s="1"/>
  <c r="G18" i="92" s="1"/>
  <c r="H18" i="92" s="1"/>
  <c r="B21" i="92" s="1"/>
  <c r="C21" i="92" s="1"/>
  <c r="D21" i="92" s="1"/>
  <c r="E21" i="92" s="1"/>
  <c r="G9" i="91"/>
  <c r="H9" i="91" s="1"/>
  <c r="B12" i="91" s="1"/>
  <c r="C12" i="91" s="1"/>
  <c r="D12" i="91" s="1"/>
  <c r="E12" i="91" s="1"/>
  <c r="F12" i="91" s="1"/>
  <c r="G12" i="91" s="1"/>
  <c r="H12" i="91" s="1"/>
  <c r="B15" i="91" s="1"/>
  <c r="C15" i="91" s="1"/>
  <c r="D15" i="91" s="1"/>
  <c r="E15" i="91" s="1"/>
  <c r="F15" i="91" s="1"/>
  <c r="G15" i="91" s="1"/>
  <c r="H15" i="91" s="1"/>
  <c r="B18" i="91" s="1"/>
  <c r="C18" i="91" s="1"/>
  <c r="D18" i="91" s="1"/>
  <c r="E18" i="91" s="1"/>
  <c r="F18" i="91" s="1"/>
  <c r="G18" i="91" s="1"/>
  <c r="H18" i="91" s="1"/>
  <c r="B21" i="91" s="1"/>
  <c r="C21" i="91" s="1"/>
  <c r="D21" i="91" s="1"/>
  <c r="F8" i="90"/>
  <c r="G8" i="90" s="1"/>
  <c r="H8" i="90" s="1"/>
  <c r="B11" i="90" s="1"/>
  <c r="C11" i="90" s="1"/>
  <c r="D11" i="90" s="1"/>
  <c r="E11" i="90" s="1"/>
  <c r="F11" i="90" s="1"/>
  <c r="G11" i="90" s="1"/>
  <c r="H11" i="90" s="1"/>
  <c r="B14" i="90" s="1"/>
  <c r="C14" i="90" s="1"/>
  <c r="D14" i="90" s="1"/>
  <c r="E14" i="90" s="1"/>
  <c r="F14" i="90" s="1"/>
  <c r="G14" i="90" s="1"/>
  <c r="H14" i="90" s="1"/>
  <c r="B17" i="90" s="1"/>
  <c r="C17" i="90" s="1"/>
  <c r="D17" i="90" s="1"/>
  <c r="E17" i="90" s="1"/>
  <c r="F17" i="90" s="1"/>
  <c r="G17" i="90" s="1"/>
  <c r="H17" i="90" s="1"/>
  <c r="B20" i="90" s="1"/>
  <c r="C20" i="90" s="1"/>
  <c r="D20" i="90" s="1"/>
  <c r="E21" i="90"/>
  <c r="F21" i="90" s="1"/>
  <c r="G21" i="90" s="1"/>
  <c r="H21" i="90" s="1"/>
  <c r="E9" i="89"/>
  <c r="F9" i="89" s="1"/>
  <c r="G9" i="89" s="1"/>
  <c r="H9" i="89" s="1"/>
  <c r="B12" i="89" s="1"/>
  <c r="C12" i="89" s="1"/>
  <c r="D12" i="89" s="1"/>
  <c r="E12" i="89" s="1"/>
  <c r="F12" i="89" s="1"/>
  <c r="G12" i="89" s="1"/>
  <c r="H12" i="89" s="1"/>
  <c r="B15" i="89" s="1"/>
  <c r="C15" i="89" s="1"/>
  <c r="D15" i="89" s="1"/>
  <c r="E15" i="89" s="1"/>
  <c r="F15" i="89" s="1"/>
  <c r="G15" i="89" s="1"/>
  <c r="H15" i="89" s="1"/>
  <c r="B18" i="89" s="1"/>
  <c r="C18" i="89" s="1"/>
  <c r="D18" i="89" s="1"/>
  <c r="E18" i="89" s="1"/>
  <c r="F18" i="89" s="1"/>
  <c r="G18" i="89" s="1"/>
  <c r="H18" i="89" s="1"/>
  <c r="B21" i="89" s="1"/>
  <c r="C21" i="88"/>
  <c r="D21" i="88" s="1"/>
  <c r="E21" i="88" s="1"/>
  <c r="F21" i="88" s="1"/>
  <c r="G21" i="88" s="1"/>
  <c r="H21" i="88" s="1"/>
  <c r="D8" i="88"/>
  <c r="E8" i="88" s="1"/>
  <c r="F8" i="88" s="1"/>
  <c r="G8" i="88" s="1"/>
  <c r="H8" i="88" s="1"/>
  <c r="B11" i="88" s="1"/>
  <c r="C11" i="88" s="1"/>
  <c r="D11" i="88" s="1"/>
  <c r="E11" i="88" s="1"/>
  <c r="F11" i="88" s="1"/>
  <c r="G11" i="88" s="1"/>
  <c r="H11" i="88" s="1"/>
  <c r="B14" i="88" s="1"/>
  <c r="C14" i="88" s="1"/>
  <c r="D14" i="88" s="1"/>
  <c r="E14" i="88" s="1"/>
  <c r="F14" i="88" s="1"/>
  <c r="G14" i="88" s="1"/>
  <c r="H14" i="88" s="1"/>
  <c r="B17" i="88" s="1"/>
  <c r="C17" i="88" s="1"/>
  <c r="D17" i="88" s="1"/>
  <c r="E17" i="88" s="1"/>
  <c r="F17" i="88" s="1"/>
  <c r="G17" i="88" s="1"/>
  <c r="H17" i="88" s="1"/>
  <c r="B20" i="88" s="1"/>
  <c r="H8" i="86"/>
  <c r="G8" i="86" s="1"/>
  <c r="H9" i="86"/>
  <c r="I20" i="86"/>
  <c r="H4" i="86"/>
  <c r="C4" i="86"/>
  <c r="F3" i="86"/>
  <c r="G8" i="85"/>
  <c r="F8" i="85" s="1"/>
  <c r="G9" i="85"/>
  <c r="H9" i="85" s="1"/>
  <c r="B12" i="85" s="1"/>
  <c r="C12" i="85" s="1"/>
  <c r="D12" i="85" s="1"/>
  <c r="E12" i="85" s="1"/>
  <c r="F12" i="85" s="1"/>
  <c r="G12" i="85" s="1"/>
  <c r="H12" i="85" s="1"/>
  <c r="B15" i="85" s="1"/>
  <c r="C15" i="85" s="1"/>
  <c r="D15" i="85" s="1"/>
  <c r="E15" i="85" s="1"/>
  <c r="F15" i="85" s="1"/>
  <c r="G15" i="85" s="1"/>
  <c r="H15" i="85" s="1"/>
  <c r="B18" i="85" s="1"/>
  <c r="C18" i="85" s="1"/>
  <c r="D18" i="85" s="1"/>
  <c r="E18" i="85" s="1"/>
  <c r="F18" i="85" s="1"/>
  <c r="G18" i="85" s="1"/>
  <c r="H18" i="85" s="1"/>
  <c r="I20" i="85"/>
  <c r="H4" i="85"/>
  <c r="C4" i="85"/>
  <c r="F3" i="85"/>
  <c r="F8" i="84"/>
  <c r="G8" i="84" s="1"/>
  <c r="H8" i="84" s="1"/>
  <c r="B11" i="84" s="1"/>
  <c r="C11" i="84" s="1"/>
  <c r="D11" i="84" s="1"/>
  <c r="E11" i="84" s="1"/>
  <c r="F11" i="84" s="1"/>
  <c r="G11" i="84" s="1"/>
  <c r="H11" i="84" s="1"/>
  <c r="B14" i="84" s="1"/>
  <c r="C14" i="84" s="1"/>
  <c r="D14" i="84" s="1"/>
  <c r="E14" i="84" s="1"/>
  <c r="F14" i="84" s="1"/>
  <c r="G14" i="84" s="1"/>
  <c r="H14" i="84" s="1"/>
  <c r="B17" i="84" s="1"/>
  <c r="C17" i="84" s="1"/>
  <c r="D17" i="84" s="1"/>
  <c r="E17" i="84" s="1"/>
  <c r="F9" i="84"/>
  <c r="I20" i="84"/>
  <c r="H4" i="84"/>
  <c r="C4" i="84"/>
  <c r="F3" i="84"/>
  <c r="E9" i="83"/>
  <c r="E8" i="83"/>
  <c r="F8" i="83" s="1"/>
  <c r="G8" i="83" s="1"/>
  <c r="H8" i="83" s="1"/>
  <c r="B11" i="83" s="1"/>
  <c r="C11" i="83" s="1"/>
  <c r="D11" i="83" s="1"/>
  <c r="E11" i="83" s="1"/>
  <c r="F11" i="83" s="1"/>
  <c r="G11" i="83" s="1"/>
  <c r="H11" i="83" s="1"/>
  <c r="B14" i="83" s="1"/>
  <c r="C14" i="83" s="1"/>
  <c r="D14" i="83" s="1"/>
  <c r="E14" i="83" s="1"/>
  <c r="F14" i="83" s="1"/>
  <c r="G14" i="83" s="1"/>
  <c r="H14" i="83" s="1"/>
  <c r="B17" i="83" s="1"/>
  <c r="C17" i="83" s="1"/>
  <c r="D17" i="83" s="1"/>
  <c r="I20" i="83"/>
  <c r="H4" i="83"/>
  <c r="C4" i="83"/>
  <c r="F3" i="83"/>
  <c r="D8" i="82"/>
  <c r="E8" i="82" s="1"/>
  <c r="F8" i="82" s="1"/>
  <c r="G8" i="82" s="1"/>
  <c r="H8" i="82" s="1"/>
  <c r="B11" i="82" s="1"/>
  <c r="C11" i="82" s="1"/>
  <c r="D11" i="82" s="1"/>
  <c r="E11" i="82" s="1"/>
  <c r="F11" i="82" s="1"/>
  <c r="G11" i="82" s="1"/>
  <c r="H11" i="82" s="1"/>
  <c r="B14" i="82" s="1"/>
  <c r="C14" i="82" s="1"/>
  <c r="D14" i="82" s="1"/>
  <c r="E14" i="82" s="1"/>
  <c r="F14" i="82" s="1"/>
  <c r="G14" i="82" s="1"/>
  <c r="H14" i="82" s="1"/>
  <c r="B17" i="82" s="1"/>
  <c r="C17" i="82" s="1"/>
  <c r="D9" i="82"/>
  <c r="I20" i="82"/>
  <c r="H4" i="82"/>
  <c r="C4" i="82"/>
  <c r="F3" i="82"/>
  <c r="C9" i="81"/>
  <c r="D9" i="81" s="1"/>
  <c r="E9" i="81" s="1"/>
  <c r="F9" i="81" s="1"/>
  <c r="G9" i="81" s="1"/>
  <c r="H9" i="81" s="1"/>
  <c r="B12" i="81" s="1"/>
  <c r="C12" i="81" s="1"/>
  <c r="D12" i="81" s="1"/>
  <c r="E12" i="81" s="1"/>
  <c r="F12" i="81" s="1"/>
  <c r="G12" i="81" s="1"/>
  <c r="H12" i="81" s="1"/>
  <c r="B15" i="81" s="1"/>
  <c r="C15" i="81" s="1"/>
  <c r="D15" i="81" s="1"/>
  <c r="E15" i="81" s="1"/>
  <c r="F15" i="81" s="1"/>
  <c r="G15" i="81" s="1"/>
  <c r="H15" i="81" s="1"/>
  <c r="B18" i="81" s="1"/>
  <c r="C18" i="81" s="1"/>
  <c r="D18" i="81" s="1"/>
  <c r="E18" i="81" s="1"/>
  <c r="F18" i="81" s="1"/>
  <c r="G18" i="81" s="1"/>
  <c r="H18" i="81" s="1"/>
  <c r="C8" i="81"/>
  <c r="B8" i="81" s="1"/>
  <c r="B11" i="80"/>
  <c r="H4" i="81"/>
  <c r="C4" i="81"/>
  <c r="F3" i="81"/>
  <c r="I20" i="81"/>
  <c r="H18" i="131" l="1"/>
  <c r="B21" i="131" s="1"/>
  <c r="C21" i="131" s="1"/>
  <c r="D21" i="131" s="1"/>
  <c r="E21" i="131" s="1"/>
  <c r="B21" i="139"/>
  <c r="C21" i="139" s="1"/>
  <c r="D21" i="139" s="1"/>
  <c r="E21" i="139" s="1"/>
  <c r="F21" i="139" s="1"/>
  <c r="F18" i="143"/>
  <c r="G18" i="143" s="1"/>
  <c r="H18" i="143" s="1"/>
  <c r="B21" i="143" s="1"/>
  <c r="C21" i="143" s="1"/>
  <c r="G18" i="144"/>
  <c r="H18" i="144" s="1"/>
  <c r="B21" i="144" s="1"/>
  <c r="C21" i="144" s="1"/>
  <c r="D21" i="144" s="1"/>
  <c r="G18" i="130"/>
  <c r="H18" i="130" s="1"/>
  <c r="B21" i="130" s="1"/>
  <c r="C21" i="130" s="1"/>
  <c r="D21" i="130" s="1"/>
  <c r="G18" i="145"/>
  <c r="B21" i="140"/>
  <c r="C21" i="140" s="1"/>
  <c r="D21" i="140" s="1"/>
  <c r="E21" i="140" s="1"/>
  <c r="F21" i="140" s="1"/>
  <c r="G21" i="140" s="1"/>
  <c r="F18" i="138"/>
  <c r="H18" i="132"/>
  <c r="B21" i="126"/>
  <c r="C21" i="126" s="1"/>
  <c r="D21" i="126" s="1"/>
  <c r="E21" i="126" s="1"/>
  <c r="F21" i="126" s="1"/>
  <c r="G21" i="126" s="1"/>
  <c r="H21" i="126" s="1"/>
  <c r="E21" i="91"/>
  <c r="F21" i="91" s="1"/>
  <c r="G21" i="91" s="1"/>
  <c r="H21" i="91" s="1"/>
  <c r="C21" i="89"/>
  <c r="D21" i="89" s="1"/>
  <c r="E21" i="89" s="1"/>
  <c r="F21" i="89" s="1"/>
  <c r="G21" i="89" s="1"/>
  <c r="H21" i="89" s="1"/>
  <c r="F21" i="92"/>
  <c r="G21" i="92" s="1"/>
  <c r="H21" i="92" s="1"/>
  <c r="G21" i="93"/>
  <c r="H21" i="93" s="1"/>
  <c r="D8" i="83"/>
  <c r="D8" i="81"/>
  <c r="E8" i="81" s="1"/>
  <c r="F8" i="81" s="1"/>
  <c r="G8" i="81" s="1"/>
  <c r="H8" i="81" s="1"/>
  <c r="B11" i="81" s="1"/>
  <c r="C11" i="81" s="1"/>
  <c r="D11" i="81" s="1"/>
  <c r="E11" i="81" s="1"/>
  <c r="F11" i="81" s="1"/>
  <c r="G11" i="81" s="1"/>
  <c r="H11" i="81" s="1"/>
  <c r="B14" i="81" s="1"/>
  <c r="C14" i="81" s="1"/>
  <c r="D14" i="81" s="1"/>
  <c r="E14" i="81" s="1"/>
  <c r="F14" i="81" s="1"/>
  <c r="G14" i="81" s="1"/>
  <c r="H14" i="81" s="1"/>
  <c r="B17" i="81" s="1"/>
  <c r="C8" i="82"/>
  <c r="E8" i="84"/>
  <c r="B11" i="86"/>
  <c r="C11" i="86" s="1"/>
  <c r="D11" i="86" s="1"/>
  <c r="E11" i="86" s="1"/>
  <c r="F11" i="86" s="1"/>
  <c r="G11" i="86" s="1"/>
  <c r="H11" i="86" s="1"/>
  <c r="B14" i="86" s="1"/>
  <c r="C14" i="86" s="1"/>
  <c r="D14" i="86" s="1"/>
  <c r="E14" i="86" s="1"/>
  <c r="F14" i="86" s="1"/>
  <c r="G14" i="86" s="1"/>
  <c r="H14" i="86" s="1"/>
  <c r="B17" i="86" s="1"/>
  <c r="C17" i="86" s="1"/>
  <c r="D17" i="86" s="1"/>
  <c r="E17" i="86" s="1"/>
  <c r="F17" i="86" s="1"/>
  <c r="G17" i="86" s="1"/>
  <c r="B12" i="86"/>
  <c r="C12" i="86" s="1"/>
  <c r="D12" i="86" s="1"/>
  <c r="E12" i="86" s="1"/>
  <c r="F12" i="86" s="1"/>
  <c r="G12" i="86" s="1"/>
  <c r="H12" i="86" s="1"/>
  <c r="B15" i="86" s="1"/>
  <c r="C15" i="86" s="1"/>
  <c r="D15" i="86" s="1"/>
  <c r="E15" i="86" s="1"/>
  <c r="F15" i="86" s="1"/>
  <c r="G15" i="86" s="1"/>
  <c r="H15" i="86" s="1"/>
  <c r="B18" i="86" s="1"/>
  <c r="C18" i="86" s="1"/>
  <c r="D18" i="86" s="1"/>
  <c r="E18" i="86" s="1"/>
  <c r="F18" i="86" s="1"/>
  <c r="G18" i="86" s="1"/>
  <c r="H18" i="86" s="1"/>
  <c r="H8" i="85"/>
  <c r="B11" i="85" s="1"/>
  <c r="C11" i="85" s="1"/>
  <c r="D11" i="85" s="1"/>
  <c r="E11" i="85" s="1"/>
  <c r="F11" i="85" s="1"/>
  <c r="G11" i="85" s="1"/>
  <c r="H11" i="85" s="1"/>
  <c r="B14" i="85" s="1"/>
  <c r="C14" i="85" s="1"/>
  <c r="D14" i="85" s="1"/>
  <c r="E14" i="85" s="1"/>
  <c r="F14" i="85" s="1"/>
  <c r="G14" i="85" s="1"/>
  <c r="H14" i="85" s="1"/>
  <c r="B17" i="85" s="1"/>
  <c r="C17" i="85" s="1"/>
  <c r="D17" i="85" s="1"/>
  <c r="E17" i="85" s="1"/>
  <c r="F17" i="85" s="1"/>
  <c r="G9" i="84"/>
  <c r="H9" i="84" s="1"/>
  <c r="B12" i="84" s="1"/>
  <c r="C12" i="84" s="1"/>
  <c r="D12" i="84" s="1"/>
  <c r="E12" i="84" s="1"/>
  <c r="F12" i="84" s="1"/>
  <c r="G12" i="84" s="1"/>
  <c r="H12" i="84" s="1"/>
  <c r="B15" i="84" s="1"/>
  <c r="C15" i="84" s="1"/>
  <c r="D15" i="84" s="1"/>
  <c r="E15" i="84" s="1"/>
  <c r="F15" i="84" s="1"/>
  <c r="G15" i="84" s="1"/>
  <c r="H15" i="84" s="1"/>
  <c r="B18" i="84" s="1"/>
  <c r="C18" i="84" s="1"/>
  <c r="D18" i="84" s="1"/>
  <c r="E18" i="84" s="1"/>
  <c r="F18" i="84" s="1"/>
  <c r="G18" i="84" s="1"/>
  <c r="H18" i="84" s="1"/>
  <c r="F9" i="83"/>
  <c r="G9" i="83" s="1"/>
  <c r="H9" i="83" s="1"/>
  <c r="B12" i="83" s="1"/>
  <c r="C12" i="83" s="1"/>
  <c r="D12" i="83" s="1"/>
  <c r="E12" i="83" s="1"/>
  <c r="F12" i="83" s="1"/>
  <c r="G12" i="83" s="1"/>
  <c r="H12" i="83" s="1"/>
  <c r="B15" i="83" s="1"/>
  <c r="C15" i="83" s="1"/>
  <c r="D15" i="83" s="1"/>
  <c r="E15" i="83" s="1"/>
  <c r="F15" i="83" s="1"/>
  <c r="G15" i="83" s="1"/>
  <c r="H15" i="83" s="1"/>
  <c r="B18" i="83" s="1"/>
  <c r="C18" i="83" s="1"/>
  <c r="D18" i="83" s="1"/>
  <c r="E18" i="83" s="1"/>
  <c r="F18" i="83" s="1"/>
  <c r="G18" i="83" s="1"/>
  <c r="H18" i="83" s="1"/>
  <c r="E9" i="82"/>
  <c r="F9" i="82" s="1"/>
  <c r="G9" i="82" s="1"/>
  <c r="H9" i="82" s="1"/>
  <c r="B12" i="82" s="1"/>
  <c r="C12" i="82" s="1"/>
  <c r="D12" i="82" s="1"/>
  <c r="E12" i="82" s="1"/>
  <c r="F12" i="82" s="1"/>
  <c r="G12" i="82" s="1"/>
  <c r="H12" i="82" s="1"/>
  <c r="B15" i="82" s="1"/>
  <c r="C15" i="82" s="1"/>
  <c r="D15" i="82" s="1"/>
  <c r="E15" i="82" s="1"/>
  <c r="F15" i="82" s="1"/>
  <c r="G15" i="82" s="1"/>
  <c r="H15" i="82" s="1"/>
  <c r="B18" i="82" s="1"/>
  <c r="C18" i="82" s="1"/>
  <c r="D18" i="82" s="1"/>
  <c r="E18" i="82" s="1"/>
  <c r="F18" i="82" s="1"/>
  <c r="G18" i="82" s="1"/>
  <c r="H18" i="82" s="1"/>
  <c r="F3" i="79"/>
  <c r="F3" i="78"/>
  <c r="F3" i="77"/>
  <c r="F3" i="76"/>
  <c r="F3" i="75"/>
  <c r="B12" i="80"/>
  <c r="C12" i="80" s="1"/>
  <c r="D12" i="80" s="1"/>
  <c r="E12" i="80" s="1"/>
  <c r="F12" i="80" s="1"/>
  <c r="G12" i="80" s="1"/>
  <c r="H12" i="80" s="1"/>
  <c r="B15" i="80" s="1"/>
  <c r="C15" i="80" s="1"/>
  <c r="D15" i="80" s="1"/>
  <c r="E15" i="80" s="1"/>
  <c r="F15" i="80" s="1"/>
  <c r="G15" i="80" s="1"/>
  <c r="H15" i="80" s="1"/>
  <c r="B18" i="80" s="1"/>
  <c r="C18" i="80" s="1"/>
  <c r="D18" i="80" s="1"/>
  <c r="E18" i="80" s="1"/>
  <c r="F18" i="80" s="1"/>
  <c r="G18" i="80" s="1"/>
  <c r="H18" i="80" s="1"/>
  <c r="H8" i="80"/>
  <c r="I20" i="80"/>
  <c r="H4" i="80"/>
  <c r="C4" i="80"/>
  <c r="H9" i="79"/>
  <c r="H8" i="79"/>
  <c r="G8" i="79" s="1"/>
  <c r="I20" i="79"/>
  <c r="H4" i="79"/>
  <c r="C4" i="79"/>
  <c r="G8" i="78"/>
  <c r="H8" i="78" s="1"/>
  <c r="G9" i="78"/>
  <c r="I20" i="78"/>
  <c r="H4" i="78"/>
  <c r="C4" i="78"/>
  <c r="F9" i="77"/>
  <c r="G9" i="77" s="1"/>
  <c r="H9" i="77" s="1"/>
  <c r="B12" i="77" s="1"/>
  <c r="C12" i="77" s="1"/>
  <c r="D12" i="77" s="1"/>
  <c r="E12" i="77" s="1"/>
  <c r="F12" i="77" s="1"/>
  <c r="G12" i="77" s="1"/>
  <c r="H12" i="77" s="1"/>
  <c r="B15" i="77" s="1"/>
  <c r="C15" i="77" s="1"/>
  <c r="D15" i="77" s="1"/>
  <c r="E15" i="77" s="1"/>
  <c r="F15" i="77" s="1"/>
  <c r="G15" i="77" s="1"/>
  <c r="H15" i="77" s="1"/>
  <c r="B18" i="77" s="1"/>
  <c r="C18" i="77" s="1"/>
  <c r="D18" i="77" s="1"/>
  <c r="E18" i="77" s="1"/>
  <c r="F18" i="77" s="1"/>
  <c r="G18" i="77" s="1"/>
  <c r="H18" i="77" s="1"/>
  <c r="F8" i="77"/>
  <c r="E8" i="77" s="1"/>
  <c r="I20" i="77"/>
  <c r="H4" i="77"/>
  <c r="C4" i="77"/>
  <c r="E8" i="76"/>
  <c r="D8" i="76" s="1"/>
  <c r="D8" i="75"/>
  <c r="C8" i="75" s="1"/>
  <c r="E9" i="76"/>
  <c r="F9" i="76" s="1"/>
  <c r="G9" i="76" s="1"/>
  <c r="H9" i="76" s="1"/>
  <c r="B12" i="76" s="1"/>
  <c r="C12" i="76" s="1"/>
  <c r="D12" i="76" s="1"/>
  <c r="E12" i="76" s="1"/>
  <c r="F12" i="76" s="1"/>
  <c r="G12" i="76" s="1"/>
  <c r="H12" i="76" s="1"/>
  <c r="B15" i="76" s="1"/>
  <c r="C15" i="76" s="1"/>
  <c r="D15" i="76" s="1"/>
  <c r="E15" i="76" s="1"/>
  <c r="F15" i="76" s="1"/>
  <c r="G15" i="76" s="1"/>
  <c r="H15" i="76" s="1"/>
  <c r="B18" i="76" s="1"/>
  <c r="C18" i="76" s="1"/>
  <c r="D18" i="76" s="1"/>
  <c r="E18" i="76" s="1"/>
  <c r="F18" i="76" s="1"/>
  <c r="G18" i="76" s="1"/>
  <c r="H18" i="76" s="1"/>
  <c r="I20" i="76"/>
  <c r="H4" i="76"/>
  <c r="C4" i="76"/>
  <c r="D9" i="75"/>
  <c r="E9" i="75" s="1"/>
  <c r="F9" i="75" s="1"/>
  <c r="G9" i="75" s="1"/>
  <c r="H9" i="75" s="1"/>
  <c r="B12" i="75" s="1"/>
  <c r="C12" i="75" s="1"/>
  <c r="D12" i="75" s="1"/>
  <c r="E12" i="75" s="1"/>
  <c r="I20" i="75"/>
  <c r="H4" i="75"/>
  <c r="C4" i="75"/>
  <c r="C9" i="74"/>
  <c r="C8" i="74"/>
  <c r="D8" i="74" s="1"/>
  <c r="E8" i="74" s="1"/>
  <c r="F8" i="74" s="1"/>
  <c r="G8" i="74" s="1"/>
  <c r="H8" i="74" s="1"/>
  <c r="B11" i="74" s="1"/>
  <c r="C11" i="74" s="1"/>
  <c r="D11" i="74" s="1"/>
  <c r="E11" i="74" s="1"/>
  <c r="F11" i="74" s="1"/>
  <c r="G11" i="74" s="1"/>
  <c r="H11" i="74" s="1"/>
  <c r="B14" i="74" s="1"/>
  <c r="C14" i="74" s="1"/>
  <c r="D14" i="74" s="1"/>
  <c r="E14" i="74" s="1"/>
  <c r="F14" i="74" s="1"/>
  <c r="G14" i="74" s="1"/>
  <c r="H14" i="74" s="1"/>
  <c r="B17" i="74" s="1"/>
  <c r="B11" i="73"/>
  <c r="H4" i="74"/>
  <c r="C4" i="74"/>
  <c r="I20" i="74"/>
  <c r="F12" i="75" l="1"/>
  <c r="G12" i="75" s="1"/>
  <c r="H12" i="75" s="1"/>
  <c r="B15" i="75" s="1"/>
  <c r="C15" i="75" s="1"/>
  <c r="D15" i="75" s="1"/>
  <c r="E15" i="75" s="1"/>
  <c r="F15" i="75" s="1"/>
  <c r="G15" i="75" s="1"/>
  <c r="H15" i="75" s="1"/>
  <c r="B18" i="75" s="1"/>
  <c r="C18" i="75" s="1"/>
  <c r="D18" i="75" s="1"/>
  <c r="E18" i="75" s="1"/>
  <c r="F18" i="75" s="1"/>
  <c r="G18" i="75" s="1"/>
  <c r="H18" i="75" s="1"/>
  <c r="H18" i="145"/>
  <c r="B21" i="145" s="1"/>
  <c r="C21" i="145" s="1"/>
  <c r="D21" i="145" s="1"/>
  <c r="E21" i="145" s="1"/>
  <c r="B21" i="132"/>
  <c r="C21" i="132" s="1"/>
  <c r="D21" i="132" s="1"/>
  <c r="E21" i="132" s="1"/>
  <c r="F21" i="132" s="1"/>
  <c r="G18" i="138"/>
  <c r="F8" i="78"/>
  <c r="B8" i="74"/>
  <c r="G8" i="77"/>
  <c r="H8" i="77" s="1"/>
  <c r="B11" i="77" s="1"/>
  <c r="C11" i="77" s="1"/>
  <c r="D11" i="77" s="1"/>
  <c r="E11" i="77" s="1"/>
  <c r="F11" i="77" s="1"/>
  <c r="G11" i="77" s="1"/>
  <c r="H11" i="77" s="1"/>
  <c r="B14" i="77" s="1"/>
  <c r="C14" i="77" s="1"/>
  <c r="D14" i="77" s="1"/>
  <c r="E14" i="77" s="1"/>
  <c r="F14" i="77" s="1"/>
  <c r="G14" i="77" s="1"/>
  <c r="H14" i="77" s="1"/>
  <c r="B17" i="77" s="1"/>
  <c r="C17" i="77" s="1"/>
  <c r="D17" i="77" s="1"/>
  <c r="E17" i="77" s="1"/>
  <c r="B11" i="78"/>
  <c r="C11" i="78" s="1"/>
  <c r="D11" i="78" s="1"/>
  <c r="E11" i="78" s="1"/>
  <c r="F11" i="78" s="1"/>
  <c r="G11" i="78" s="1"/>
  <c r="H11" i="78" s="1"/>
  <c r="B14" i="78" s="1"/>
  <c r="C14" i="78" s="1"/>
  <c r="D14" i="78" s="1"/>
  <c r="E14" i="78" s="1"/>
  <c r="F14" i="78" s="1"/>
  <c r="G14" i="78" s="1"/>
  <c r="H14" i="78" s="1"/>
  <c r="B17" i="78" s="1"/>
  <c r="C17" i="78" s="1"/>
  <c r="D17" i="78" s="1"/>
  <c r="E17" i="78" s="1"/>
  <c r="F17" i="78" s="1"/>
  <c r="C11" i="80"/>
  <c r="D11" i="80" s="1"/>
  <c r="E11" i="80" s="1"/>
  <c r="F11" i="80" s="1"/>
  <c r="G11" i="80" s="1"/>
  <c r="H11" i="80" s="1"/>
  <c r="B14" i="80" s="1"/>
  <c r="C14" i="80" s="1"/>
  <c r="D14" i="80" s="1"/>
  <c r="E14" i="80" s="1"/>
  <c r="F14" i="80" s="1"/>
  <c r="G14" i="80" s="1"/>
  <c r="H14" i="80" s="1"/>
  <c r="B17" i="80" s="1"/>
  <c r="C17" i="80" s="1"/>
  <c r="D17" i="80" s="1"/>
  <c r="E17" i="80" s="1"/>
  <c r="F17" i="80" s="1"/>
  <c r="G17" i="80" s="1"/>
  <c r="H17" i="80" s="1"/>
  <c r="B11" i="79"/>
  <c r="C11" i="79" s="1"/>
  <c r="D11" i="79" s="1"/>
  <c r="E11" i="79" s="1"/>
  <c r="F11" i="79" s="1"/>
  <c r="G11" i="79" s="1"/>
  <c r="H11" i="79" s="1"/>
  <c r="B14" i="79" s="1"/>
  <c r="C14" i="79" s="1"/>
  <c r="D14" i="79" s="1"/>
  <c r="E14" i="79" s="1"/>
  <c r="F14" i="79" s="1"/>
  <c r="G14" i="79" s="1"/>
  <c r="H14" i="79" s="1"/>
  <c r="B17" i="79" s="1"/>
  <c r="C17" i="79" s="1"/>
  <c r="D17" i="79" s="1"/>
  <c r="E17" i="79" s="1"/>
  <c r="F17" i="79" s="1"/>
  <c r="G17" i="79" s="1"/>
  <c r="B12" i="79"/>
  <c r="C12" i="79" s="1"/>
  <c r="D12" i="79" s="1"/>
  <c r="E12" i="79" s="1"/>
  <c r="F12" i="79" s="1"/>
  <c r="G12" i="79" s="1"/>
  <c r="H12" i="79" s="1"/>
  <c r="B15" i="79" s="1"/>
  <c r="C15" i="79" s="1"/>
  <c r="D15" i="79" s="1"/>
  <c r="E15" i="79" s="1"/>
  <c r="F15" i="79" s="1"/>
  <c r="G15" i="79" s="1"/>
  <c r="H15" i="79" s="1"/>
  <c r="B18" i="79" s="1"/>
  <c r="C18" i="79" s="1"/>
  <c r="D18" i="79" s="1"/>
  <c r="E18" i="79" s="1"/>
  <c r="F18" i="79" s="1"/>
  <c r="G18" i="79" s="1"/>
  <c r="H18" i="79" s="1"/>
  <c r="H9" i="78"/>
  <c r="B12" i="78" s="1"/>
  <c r="C12" i="78" s="1"/>
  <c r="D12" i="78" s="1"/>
  <c r="E12" i="78" s="1"/>
  <c r="F12" i="78" s="1"/>
  <c r="G12" i="78" s="1"/>
  <c r="H12" i="78" s="1"/>
  <c r="B15" i="78" s="1"/>
  <c r="C15" i="78" s="1"/>
  <c r="D15" i="78" s="1"/>
  <c r="E15" i="78" s="1"/>
  <c r="F15" i="78" s="1"/>
  <c r="G15" i="78" s="1"/>
  <c r="H15" i="78" s="1"/>
  <c r="B18" i="78" s="1"/>
  <c r="C18" i="78" s="1"/>
  <c r="D18" i="78" s="1"/>
  <c r="E18" i="78" s="1"/>
  <c r="F18" i="78" s="1"/>
  <c r="G18" i="78" s="1"/>
  <c r="H18" i="78" s="1"/>
  <c r="F8" i="76"/>
  <c r="G8" i="76" s="1"/>
  <c r="H8" i="76" s="1"/>
  <c r="B11" i="76" s="1"/>
  <c r="C11" i="76" s="1"/>
  <c r="D11" i="76" s="1"/>
  <c r="E11" i="76" s="1"/>
  <c r="F11" i="76" s="1"/>
  <c r="G11" i="76" s="1"/>
  <c r="H11" i="76" s="1"/>
  <c r="B14" i="76" s="1"/>
  <c r="C14" i="76" s="1"/>
  <c r="D14" i="76" s="1"/>
  <c r="E14" i="76" s="1"/>
  <c r="F14" i="76" s="1"/>
  <c r="G14" i="76" s="1"/>
  <c r="H14" i="76" s="1"/>
  <c r="B17" i="76" s="1"/>
  <c r="C17" i="76" s="1"/>
  <c r="D17" i="76" s="1"/>
  <c r="E8" i="75"/>
  <c r="F8" i="75" s="1"/>
  <c r="G8" i="75" s="1"/>
  <c r="H8" i="75" s="1"/>
  <c r="B11" i="75" s="1"/>
  <c r="C11" i="75" s="1"/>
  <c r="D11" i="75" s="1"/>
  <c r="E11" i="75" s="1"/>
  <c r="F11" i="75" s="1"/>
  <c r="G11" i="75" s="1"/>
  <c r="H11" i="75" s="1"/>
  <c r="B14" i="75" s="1"/>
  <c r="C14" i="75" s="1"/>
  <c r="D14" i="75" s="1"/>
  <c r="E14" i="75" s="1"/>
  <c r="F14" i="75" s="1"/>
  <c r="G14" i="75" s="1"/>
  <c r="H14" i="75" s="1"/>
  <c r="B17" i="75" s="1"/>
  <c r="C17" i="75" s="1"/>
  <c r="D9" i="74"/>
  <c r="E9" i="74" s="1"/>
  <c r="F9" i="74" s="1"/>
  <c r="G9" i="74" s="1"/>
  <c r="H9" i="74" s="1"/>
  <c r="B12" i="74" s="1"/>
  <c r="C12" i="74" s="1"/>
  <c r="D12" i="74" s="1"/>
  <c r="E12" i="74" s="1"/>
  <c r="F12" i="74" s="1"/>
  <c r="G12" i="74" s="1"/>
  <c r="H12" i="74" s="1"/>
  <c r="B15" i="74" s="1"/>
  <c r="C15" i="74" s="1"/>
  <c r="D15" i="74" s="1"/>
  <c r="E15" i="74" s="1"/>
  <c r="F15" i="74" s="1"/>
  <c r="G15" i="74" s="1"/>
  <c r="H15" i="74" s="1"/>
  <c r="B18" i="74" s="1"/>
  <c r="C18" i="74" s="1"/>
  <c r="D18" i="74" s="1"/>
  <c r="E18" i="74" s="1"/>
  <c r="F18" i="74" s="1"/>
  <c r="G18" i="74" s="1"/>
  <c r="H18" i="74" s="1"/>
  <c r="H8" i="73"/>
  <c r="B12" i="73"/>
  <c r="C12" i="73" s="1"/>
  <c r="D12" i="73" s="1"/>
  <c r="E12" i="73" s="1"/>
  <c r="F12" i="73" s="1"/>
  <c r="G12" i="73" s="1"/>
  <c r="H12" i="73" s="1"/>
  <c r="B15" i="73" s="1"/>
  <c r="C15" i="73" s="1"/>
  <c r="D15" i="73" s="1"/>
  <c r="E15" i="73" s="1"/>
  <c r="F15" i="73" s="1"/>
  <c r="G15" i="73" s="1"/>
  <c r="H15" i="73" s="1"/>
  <c r="B18" i="73" s="1"/>
  <c r="C18" i="73" s="1"/>
  <c r="D18" i="73" s="1"/>
  <c r="E18" i="73" s="1"/>
  <c r="F18" i="73" s="1"/>
  <c r="G18" i="73" s="1"/>
  <c r="H18" i="73" s="1"/>
  <c r="I20" i="73"/>
  <c r="H4" i="73"/>
  <c r="C4" i="73"/>
  <c r="H9" i="72"/>
  <c r="B12" i="72" s="1"/>
  <c r="C12" i="72" s="1"/>
  <c r="D12" i="72" s="1"/>
  <c r="E12" i="72" s="1"/>
  <c r="F12" i="72" s="1"/>
  <c r="G12" i="72" s="1"/>
  <c r="H12" i="72" s="1"/>
  <c r="B15" i="72" s="1"/>
  <c r="C15" i="72" s="1"/>
  <c r="D15" i="72" s="1"/>
  <c r="E15" i="72" s="1"/>
  <c r="F15" i="72" s="1"/>
  <c r="G15" i="72" s="1"/>
  <c r="H15" i="72" s="1"/>
  <c r="B18" i="72" s="1"/>
  <c r="C18" i="72" s="1"/>
  <c r="D18" i="72" s="1"/>
  <c r="E18" i="72" s="1"/>
  <c r="F18" i="72" s="1"/>
  <c r="G18" i="72" s="1"/>
  <c r="H18" i="72" s="1"/>
  <c r="H8" i="72"/>
  <c r="B11" i="72" s="1"/>
  <c r="C11" i="72" s="1"/>
  <c r="D11" i="72" s="1"/>
  <c r="E11" i="72" s="1"/>
  <c r="F11" i="72" s="1"/>
  <c r="G11" i="72" s="1"/>
  <c r="H11" i="72" s="1"/>
  <c r="B14" i="72" s="1"/>
  <c r="C14" i="72" s="1"/>
  <c r="D14" i="72" s="1"/>
  <c r="E14" i="72" s="1"/>
  <c r="F14" i="72" s="1"/>
  <c r="G14" i="72" s="1"/>
  <c r="H14" i="72" s="1"/>
  <c r="B17" i="72" s="1"/>
  <c r="C17" i="72" s="1"/>
  <c r="D17" i="72" s="1"/>
  <c r="E17" i="72" s="1"/>
  <c r="F17" i="72" s="1"/>
  <c r="G17" i="72" s="1"/>
  <c r="H17" i="72" s="1"/>
  <c r="I20" i="72"/>
  <c r="H4" i="72"/>
  <c r="C4" i="72"/>
  <c r="G9" i="71"/>
  <c r="H9" i="71" s="1"/>
  <c r="B12" i="71" s="1"/>
  <c r="C12" i="71" s="1"/>
  <c r="D12" i="71" s="1"/>
  <c r="E12" i="71" s="1"/>
  <c r="F12" i="71" s="1"/>
  <c r="G12" i="71" s="1"/>
  <c r="H12" i="71" s="1"/>
  <c r="B15" i="71" s="1"/>
  <c r="C15" i="71" s="1"/>
  <c r="D15" i="71" s="1"/>
  <c r="E15" i="71" s="1"/>
  <c r="F15" i="71" s="1"/>
  <c r="G15" i="71" s="1"/>
  <c r="H15" i="71" s="1"/>
  <c r="B18" i="71" s="1"/>
  <c r="C18" i="71" s="1"/>
  <c r="D18" i="71" s="1"/>
  <c r="E18" i="71" s="1"/>
  <c r="F18" i="71" s="1"/>
  <c r="G18" i="71" s="1"/>
  <c r="H18" i="71" s="1"/>
  <c r="G8" i="71"/>
  <c r="H8" i="71" s="1"/>
  <c r="B11" i="71" s="1"/>
  <c r="C11" i="71" s="1"/>
  <c r="D11" i="71" s="1"/>
  <c r="E11" i="71" s="1"/>
  <c r="F11" i="71" s="1"/>
  <c r="G11" i="71" s="1"/>
  <c r="H11" i="71" s="1"/>
  <c r="B14" i="71" s="1"/>
  <c r="C14" i="71" s="1"/>
  <c r="D14" i="71" s="1"/>
  <c r="E14" i="71" s="1"/>
  <c r="F14" i="71" s="1"/>
  <c r="G14" i="71" s="1"/>
  <c r="H14" i="71" s="1"/>
  <c r="B17" i="71" s="1"/>
  <c r="C17" i="71" s="1"/>
  <c r="D17" i="71" s="1"/>
  <c r="E17" i="71" s="1"/>
  <c r="F17" i="71" s="1"/>
  <c r="G17" i="71" s="1"/>
  <c r="H17" i="71" s="1"/>
  <c r="I20" i="71"/>
  <c r="H4" i="71"/>
  <c r="C4" i="71"/>
  <c r="F8" i="70"/>
  <c r="E8" i="70" s="1"/>
  <c r="F9" i="70"/>
  <c r="G9" i="70" s="1"/>
  <c r="H9" i="70" s="1"/>
  <c r="B12" i="70" s="1"/>
  <c r="C12" i="70" s="1"/>
  <c r="D12" i="70" s="1"/>
  <c r="E12" i="70" s="1"/>
  <c r="F12" i="70" s="1"/>
  <c r="G12" i="70" s="1"/>
  <c r="H12" i="70" s="1"/>
  <c r="B15" i="70" s="1"/>
  <c r="C15" i="70" s="1"/>
  <c r="D15" i="70" s="1"/>
  <c r="E15" i="70" s="1"/>
  <c r="F15" i="70" s="1"/>
  <c r="G15" i="70" s="1"/>
  <c r="H15" i="70" s="1"/>
  <c r="B18" i="70" s="1"/>
  <c r="C18" i="70" s="1"/>
  <c r="D18" i="70" s="1"/>
  <c r="E18" i="70" s="1"/>
  <c r="F18" i="70" s="1"/>
  <c r="G18" i="70" s="1"/>
  <c r="H18" i="70" s="1"/>
  <c r="I20" i="70"/>
  <c r="H4" i="70"/>
  <c r="C4" i="70"/>
  <c r="D8" i="61"/>
  <c r="E8" i="61" s="1"/>
  <c r="F8" i="61" s="1"/>
  <c r="G8" i="61" s="1"/>
  <c r="H8" i="61" s="1"/>
  <c r="B11" i="61" s="1"/>
  <c r="C11" i="61" s="1"/>
  <c r="D11" i="61" s="1"/>
  <c r="E11" i="61" s="1"/>
  <c r="F11" i="61" s="1"/>
  <c r="G11" i="61" s="1"/>
  <c r="H11" i="61" s="1"/>
  <c r="B14" i="61" s="1"/>
  <c r="C14" i="61" s="1"/>
  <c r="D14" i="61" s="1"/>
  <c r="E14" i="61" s="1"/>
  <c r="F14" i="61" s="1"/>
  <c r="G14" i="61" s="1"/>
  <c r="H14" i="61" s="1"/>
  <c r="B17" i="61" s="1"/>
  <c r="C17" i="61" s="1"/>
  <c r="D17" i="61" s="1"/>
  <c r="E17" i="61" s="1"/>
  <c r="F17" i="61" s="1"/>
  <c r="G17" i="61" s="1"/>
  <c r="H17" i="61" s="1"/>
  <c r="E8" i="69"/>
  <c r="D8" i="69" s="1"/>
  <c r="E9" i="69"/>
  <c r="F9" i="69" s="1"/>
  <c r="G9" i="69" s="1"/>
  <c r="H9" i="69" s="1"/>
  <c r="B12" i="69" s="1"/>
  <c r="C12" i="69" s="1"/>
  <c r="D12" i="69" s="1"/>
  <c r="E12" i="69" s="1"/>
  <c r="F12" i="69" s="1"/>
  <c r="G12" i="69" s="1"/>
  <c r="H12" i="69" s="1"/>
  <c r="B15" i="69" s="1"/>
  <c r="C15" i="69" s="1"/>
  <c r="D15" i="69" s="1"/>
  <c r="E15" i="69" s="1"/>
  <c r="F15" i="69" s="1"/>
  <c r="G15" i="69" s="1"/>
  <c r="H15" i="69" s="1"/>
  <c r="B18" i="69" s="1"/>
  <c r="C18" i="69" s="1"/>
  <c r="D18" i="69" s="1"/>
  <c r="E18" i="69" s="1"/>
  <c r="F18" i="69" s="1"/>
  <c r="G18" i="69" s="1"/>
  <c r="H18" i="69" s="1"/>
  <c r="I20" i="69"/>
  <c r="H4" i="69"/>
  <c r="C4" i="69"/>
  <c r="B12" i="68"/>
  <c r="C12" i="68" s="1"/>
  <c r="D12" i="68" s="1"/>
  <c r="E12" i="68" s="1"/>
  <c r="F12" i="68" s="1"/>
  <c r="G12" i="68" s="1"/>
  <c r="H12" i="68" s="1"/>
  <c r="B15" i="68" s="1"/>
  <c r="C15" i="68" s="1"/>
  <c r="D15" i="68" s="1"/>
  <c r="E15" i="68" s="1"/>
  <c r="F15" i="68" s="1"/>
  <c r="G15" i="68" s="1"/>
  <c r="H15" i="68" s="1"/>
  <c r="B18" i="68" s="1"/>
  <c r="C18" i="68" s="1"/>
  <c r="D18" i="68" s="1"/>
  <c r="E18" i="68" s="1"/>
  <c r="F18" i="68" s="1"/>
  <c r="G18" i="68" s="1"/>
  <c r="H18" i="68" s="1"/>
  <c r="B11" i="68"/>
  <c r="C11" i="68" s="1"/>
  <c r="D11" i="68" s="1"/>
  <c r="E11" i="68" s="1"/>
  <c r="F11" i="68" s="1"/>
  <c r="G11" i="68" s="1"/>
  <c r="H11" i="68" s="1"/>
  <c r="B14" i="68" s="1"/>
  <c r="C14" i="68" s="1"/>
  <c r="D14" i="68" s="1"/>
  <c r="E14" i="68" s="1"/>
  <c r="F14" i="68" s="1"/>
  <c r="G14" i="68" s="1"/>
  <c r="H14" i="68" s="1"/>
  <c r="B17" i="68" s="1"/>
  <c r="C17" i="68" s="1"/>
  <c r="D17" i="68" s="1"/>
  <c r="E17" i="68" s="1"/>
  <c r="F17" i="68" s="1"/>
  <c r="G17" i="68" s="1"/>
  <c r="H17" i="68" s="1"/>
  <c r="I20" i="68"/>
  <c r="H4" i="68"/>
  <c r="C4" i="68"/>
  <c r="H9" i="67"/>
  <c r="B12" i="67" s="1"/>
  <c r="C12" i="67" s="1"/>
  <c r="D12" i="67" s="1"/>
  <c r="E12" i="67" s="1"/>
  <c r="F12" i="67" s="1"/>
  <c r="G12" i="67" s="1"/>
  <c r="H12" i="67" s="1"/>
  <c r="B15" i="67" s="1"/>
  <c r="C15" i="67" s="1"/>
  <c r="D15" i="67" s="1"/>
  <c r="E15" i="67" s="1"/>
  <c r="F15" i="67" s="1"/>
  <c r="G15" i="67" s="1"/>
  <c r="H15" i="67" s="1"/>
  <c r="B18" i="67" s="1"/>
  <c r="C18" i="67" s="1"/>
  <c r="D18" i="67" s="1"/>
  <c r="E18" i="67" s="1"/>
  <c r="F18" i="67" s="1"/>
  <c r="G18" i="67" s="1"/>
  <c r="H18" i="67" s="1"/>
  <c r="H8" i="67"/>
  <c r="G8" i="67" s="1"/>
  <c r="I20" i="67"/>
  <c r="H4" i="67"/>
  <c r="C4" i="67"/>
  <c r="G9" i="66"/>
  <c r="H9" i="66" s="1"/>
  <c r="B12" i="66" s="1"/>
  <c r="C12" i="66" s="1"/>
  <c r="D12" i="66" s="1"/>
  <c r="E12" i="66" s="1"/>
  <c r="F12" i="66" s="1"/>
  <c r="G12" i="66" s="1"/>
  <c r="H12" i="66" s="1"/>
  <c r="B15" i="66" s="1"/>
  <c r="C15" i="66" s="1"/>
  <c r="D15" i="66" s="1"/>
  <c r="E15" i="66" s="1"/>
  <c r="F15" i="66" s="1"/>
  <c r="G15" i="66" s="1"/>
  <c r="H15" i="66" s="1"/>
  <c r="B18" i="66" s="1"/>
  <c r="C18" i="66" s="1"/>
  <c r="D18" i="66" s="1"/>
  <c r="E18" i="66" s="1"/>
  <c r="F18" i="66" s="1"/>
  <c r="G18" i="66" s="1"/>
  <c r="H18" i="66" s="1"/>
  <c r="G8" i="66"/>
  <c r="F8" i="66" s="1"/>
  <c r="I20" i="66"/>
  <c r="H4" i="66"/>
  <c r="C4" i="66"/>
  <c r="F9" i="65"/>
  <c r="G9" i="65" s="1"/>
  <c r="H9" i="65" s="1"/>
  <c r="B12" i="65" s="1"/>
  <c r="C12" i="65" s="1"/>
  <c r="D12" i="65" s="1"/>
  <c r="E12" i="65" s="1"/>
  <c r="F12" i="65" s="1"/>
  <c r="G12" i="65" s="1"/>
  <c r="H12" i="65" s="1"/>
  <c r="B15" i="65" s="1"/>
  <c r="C15" i="65" s="1"/>
  <c r="D15" i="65" s="1"/>
  <c r="E15" i="65" s="1"/>
  <c r="F15" i="65" s="1"/>
  <c r="G15" i="65" s="1"/>
  <c r="H15" i="65" s="1"/>
  <c r="B18" i="65" s="1"/>
  <c r="C18" i="65" s="1"/>
  <c r="D18" i="65" s="1"/>
  <c r="E18" i="65" s="1"/>
  <c r="F18" i="65" s="1"/>
  <c r="G18" i="65" s="1"/>
  <c r="H18" i="65" s="1"/>
  <c r="F8" i="65"/>
  <c r="E8" i="65" s="1"/>
  <c r="I20" i="65"/>
  <c r="H4" i="65"/>
  <c r="C4" i="65"/>
  <c r="E8" i="64"/>
  <c r="D8" i="64" s="1"/>
  <c r="E9" i="64"/>
  <c r="F9" i="64" s="1"/>
  <c r="G9" i="64" s="1"/>
  <c r="H9" i="64" s="1"/>
  <c r="B12" i="64" s="1"/>
  <c r="C12" i="64" s="1"/>
  <c r="D12" i="64" s="1"/>
  <c r="E12" i="64" s="1"/>
  <c r="F12" i="64" s="1"/>
  <c r="G12" i="64" s="1"/>
  <c r="H12" i="64" s="1"/>
  <c r="B15" i="64" s="1"/>
  <c r="C15" i="64" s="1"/>
  <c r="D15" i="64" s="1"/>
  <c r="E15" i="64" s="1"/>
  <c r="F15" i="64" s="1"/>
  <c r="G15" i="64" s="1"/>
  <c r="H15" i="64" s="1"/>
  <c r="B18" i="64" s="1"/>
  <c r="C18" i="64" s="1"/>
  <c r="D18" i="64" s="1"/>
  <c r="E18" i="64" s="1"/>
  <c r="F18" i="64" s="1"/>
  <c r="G18" i="64" s="1"/>
  <c r="H18" i="64" s="1"/>
  <c r="I20" i="64"/>
  <c r="H4" i="64"/>
  <c r="C4" i="64"/>
  <c r="D8" i="63"/>
  <c r="E8" i="63" s="1"/>
  <c r="F8" i="63" s="1"/>
  <c r="G8" i="63" s="1"/>
  <c r="H8" i="63" s="1"/>
  <c r="B11" i="63" s="1"/>
  <c r="C11" i="63" s="1"/>
  <c r="D11" i="63" s="1"/>
  <c r="E11" i="63" s="1"/>
  <c r="F11" i="63" s="1"/>
  <c r="G11" i="63" s="1"/>
  <c r="H11" i="63" s="1"/>
  <c r="B14" i="63" s="1"/>
  <c r="C14" i="63" s="1"/>
  <c r="D14" i="63" s="1"/>
  <c r="E14" i="63" s="1"/>
  <c r="F14" i="63" s="1"/>
  <c r="G14" i="63" s="1"/>
  <c r="H14" i="63" s="1"/>
  <c r="B17" i="63" s="1"/>
  <c r="C17" i="63" s="1"/>
  <c r="D17" i="63" s="1"/>
  <c r="E17" i="63" s="1"/>
  <c r="F17" i="63" s="1"/>
  <c r="G17" i="63" s="1"/>
  <c r="H17" i="63" s="1"/>
  <c r="D9" i="63"/>
  <c r="E9" i="63" s="1"/>
  <c r="F9" i="63" s="1"/>
  <c r="G9" i="63" s="1"/>
  <c r="H9" i="63" s="1"/>
  <c r="B12" i="63" s="1"/>
  <c r="C12" i="63" s="1"/>
  <c r="D12" i="63" s="1"/>
  <c r="E12" i="63" s="1"/>
  <c r="F12" i="63" s="1"/>
  <c r="G12" i="63" s="1"/>
  <c r="H12" i="63" s="1"/>
  <c r="B15" i="63" s="1"/>
  <c r="C15" i="63" s="1"/>
  <c r="D15" i="63" s="1"/>
  <c r="E15" i="63" s="1"/>
  <c r="F15" i="63" s="1"/>
  <c r="G15" i="63" s="1"/>
  <c r="H15" i="63" s="1"/>
  <c r="B18" i="63" s="1"/>
  <c r="C18" i="63" s="1"/>
  <c r="D18" i="63" s="1"/>
  <c r="E18" i="63" s="1"/>
  <c r="F18" i="63" s="1"/>
  <c r="G18" i="63" s="1"/>
  <c r="H18" i="63" s="1"/>
  <c r="I20" i="63"/>
  <c r="H4" i="63"/>
  <c r="C4" i="63"/>
  <c r="D9" i="61"/>
  <c r="E9" i="61" s="1"/>
  <c r="F9" i="61" s="1"/>
  <c r="G9" i="61" s="1"/>
  <c r="H9" i="61" s="1"/>
  <c r="B12" i="61" s="1"/>
  <c r="C12" i="61" s="1"/>
  <c r="D12" i="61" s="1"/>
  <c r="E12" i="61" s="1"/>
  <c r="F12" i="61" s="1"/>
  <c r="G12" i="61" s="1"/>
  <c r="H12" i="61" s="1"/>
  <c r="B15" i="61" s="1"/>
  <c r="C15" i="61" s="1"/>
  <c r="D15" i="61" s="1"/>
  <c r="E15" i="61" s="1"/>
  <c r="F15" i="61" s="1"/>
  <c r="G15" i="61" s="1"/>
  <c r="H15" i="61" s="1"/>
  <c r="B18" i="61" s="1"/>
  <c r="C18" i="61" s="1"/>
  <c r="D18" i="61" s="1"/>
  <c r="E18" i="61" s="1"/>
  <c r="F18" i="61" s="1"/>
  <c r="G18" i="61" s="1"/>
  <c r="H18" i="61" s="1"/>
  <c r="I20" i="61"/>
  <c r="H4" i="61"/>
  <c r="C4" i="61"/>
  <c r="C9" i="60"/>
  <c r="D9" i="60" s="1"/>
  <c r="C8" i="60"/>
  <c r="B8" i="60" s="1"/>
  <c r="H4" i="60"/>
  <c r="C4" i="60"/>
  <c r="I20" i="60"/>
  <c r="H18" i="138" l="1"/>
  <c r="B21" i="138" s="1"/>
  <c r="C21" i="138" s="1"/>
  <c r="D21" i="138" s="1"/>
  <c r="E21" i="138" s="1"/>
  <c r="G8" i="70"/>
  <c r="H8" i="70" s="1"/>
  <c r="B11" i="70" s="1"/>
  <c r="C11" i="70" s="1"/>
  <c r="D11" i="70" s="1"/>
  <c r="E11" i="70" s="1"/>
  <c r="F11" i="70" s="1"/>
  <c r="G11" i="70" s="1"/>
  <c r="H11" i="70" s="1"/>
  <c r="B14" i="70" s="1"/>
  <c r="C14" i="70" s="1"/>
  <c r="D14" i="70" s="1"/>
  <c r="E14" i="70" s="1"/>
  <c r="F14" i="70" s="1"/>
  <c r="G14" i="70" s="1"/>
  <c r="H14" i="70" s="1"/>
  <c r="B17" i="70" s="1"/>
  <c r="C17" i="70" s="1"/>
  <c r="D17" i="70" s="1"/>
  <c r="E17" i="70" s="1"/>
  <c r="F17" i="70" s="1"/>
  <c r="G17" i="70" s="1"/>
  <c r="H17" i="70" s="1"/>
  <c r="C8" i="63"/>
  <c r="F8" i="69"/>
  <c r="G8" i="69" s="1"/>
  <c r="H8" i="69" s="1"/>
  <c r="B11" i="69" s="1"/>
  <c r="C11" i="69" s="1"/>
  <c r="D11" i="69" s="1"/>
  <c r="E11" i="69" s="1"/>
  <c r="F11" i="69" s="1"/>
  <c r="G11" i="69" s="1"/>
  <c r="H11" i="69" s="1"/>
  <c r="B14" i="69" s="1"/>
  <c r="C14" i="69" s="1"/>
  <c r="D14" i="69" s="1"/>
  <c r="E14" i="69" s="1"/>
  <c r="F14" i="69" s="1"/>
  <c r="G14" i="69" s="1"/>
  <c r="H14" i="69" s="1"/>
  <c r="B17" i="69" s="1"/>
  <c r="C17" i="69" s="1"/>
  <c r="D17" i="69" s="1"/>
  <c r="E17" i="69" s="1"/>
  <c r="F17" i="69" s="1"/>
  <c r="G17" i="69" s="1"/>
  <c r="H17" i="69" s="1"/>
  <c r="D8" i="60"/>
  <c r="E8" i="60" s="1"/>
  <c r="F8" i="60" s="1"/>
  <c r="G8" i="60" s="1"/>
  <c r="H8" i="60" s="1"/>
  <c r="B11" i="60" s="1"/>
  <c r="C11" i="60" s="1"/>
  <c r="D11" i="60" s="1"/>
  <c r="E11" i="60" s="1"/>
  <c r="F11" i="60" s="1"/>
  <c r="G11" i="60" s="1"/>
  <c r="H11" i="60" s="1"/>
  <c r="B14" i="60" s="1"/>
  <c r="C14" i="60" s="1"/>
  <c r="D14" i="60" s="1"/>
  <c r="E14" i="60" s="1"/>
  <c r="F14" i="60" s="1"/>
  <c r="G14" i="60" s="1"/>
  <c r="H14" i="60" s="1"/>
  <c r="B17" i="60" s="1"/>
  <c r="C17" i="60" s="1"/>
  <c r="D17" i="60" s="1"/>
  <c r="E17" i="60" s="1"/>
  <c r="F17" i="60" s="1"/>
  <c r="G17" i="60" s="1"/>
  <c r="H17" i="60" s="1"/>
  <c r="H8" i="68"/>
  <c r="C8" i="61"/>
  <c r="G8" i="72"/>
  <c r="F8" i="71"/>
  <c r="C11" i="73"/>
  <c r="D11" i="73" s="1"/>
  <c r="E11" i="73" s="1"/>
  <c r="F11" i="73" s="1"/>
  <c r="G11" i="73" s="1"/>
  <c r="H11" i="73" s="1"/>
  <c r="B14" i="73" s="1"/>
  <c r="C14" i="73" s="1"/>
  <c r="D14" i="73" s="1"/>
  <c r="E14" i="73" s="1"/>
  <c r="F14" i="73" s="1"/>
  <c r="G14" i="73" s="1"/>
  <c r="H14" i="73" s="1"/>
  <c r="B17" i="73" s="1"/>
  <c r="C17" i="73" s="1"/>
  <c r="D17" i="73" s="1"/>
  <c r="E17" i="73" s="1"/>
  <c r="F17" i="73" s="1"/>
  <c r="G17" i="73" s="1"/>
  <c r="H17" i="73" s="1"/>
  <c r="B11" i="67"/>
  <c r="C11" i="67" s="1"/>
  <c r="D11" i="67" s="1"/>
  <c r="E11" i="67" s="1"/>
  <c r="F11" i="67" s="1"/>
  <c r="G11" i="67" s="1"/>
  <c r="H11" i="67" s="1"/>
  <c r="B14" i="67" s="1"/>
  <c r="C14" i="67" s="1"/>
  <c r="D14" i="67" s="1"/>
  <c r="E14" i="67" s="1"/>
  <c r="F14" i="67" s="1"/>
  <c r="G14" i="67" s="1"/>
  <c r="H14" i="67" s="1"/>
  <c r="B17" i="67" s="1"/>
  <c r="C17" i="67" s="1"/>
  <c r="D17" i="67" s="1"/>
  <c r="E17" i="67" s="1"/>
  <c r="F17" i="67" s="1"/>
  <c r="G17" i="67" s="1"/>
  <c r="H17" i="67" s="1"/>
  <c r="H8" i="66"/>
  <c r="B11" i="66" s="1"/>
  <c r="C11" i="66" s="1"/>
  <c r="D11" i="66" s="1"/>
  <c r="E11" i="66" s="1"/>
  <c r="F11" i="66" s="1"/>
  <c r="G11" i="66" s="1"/>
  <c r="H11" i="66" s="1"/>
  <c r="B14" i="66" s="1"/>
  <c r="C14" i="66" s="1"/>
  <c r="D14" i="66" s="1"/>
  <c r="E14" i="66" s="1"/>
  <c r="F14" i="66" s="1"/>
  <c r="G14" i="66" s="1"/>
  <c r="H14" i="66" s="1"/>
  <c r="B17" i="66" s="1"/>
  <c r="C17" i="66" s="1"/>
  <c r="D17" i="66" s="1"/>
  <c r="E17" i="66" s="1"/>
  <c r="F17" i="66" s="1"/>
  <c r="G17" i="66" s="1"/>
  <c r="H17" i="66" s="1"/>
  <c r="G8" i="65"/>
  <c r="H8" i="65" s="1"/>
  <c r="B11" i="65" s="1"/>
  <c r="C11" i="65" s="1"/>
  <c r="D11" i="65" s="1"/>
  <c r="E11" i="65" s="1"/>
  <c r="F11" i="65" s="1"/>
  <c r="G11" i="65" s="1"/>
  <c r="H11" i="65" s="1"/>
  <c r="B14" i="65" s="1"/>
  <c r="C14" i="65" s="1"/>
  <c r="D14" i="65" s="1"/>
  <c r="E14" i="65" s="1"/>
  <c r="F14" i="65" s="1"/>
  <c r="G14" i="65" s="1"/>
  <c r="H14" i="65" s="1"/>
  <c r="B17" i="65" s="1"/>
  <c r="C17" i="65" s="1"/>
  <c r="D17" i="65" s="1"/>
  <c r="E17" i="65" s="1"/>
  <c r="F17" i="65" s="1"/>
  <c r="G17" i="65" s="1"/>
  <c r="H17" i="65" s="1"/>
  <c r="F8" i="64"/>
  <c r="G8" i="64" s="1"/>
  <c r="H8" i="64" s="1"/>
  <c r="B11" i="64" s="1"/>
  <c r="C11" i="64" s="1"/>
  <c r="D11" i="64" s="1"/>
  <c r="E11" i="64" s="1"/>
  <c r="F11" i="64" s="1"/>
  <c r="G11" i="64" s="1"/>
  <c r="H11" i="64" s="1"/>
  <c r="B14" i="64" s="1"/>
  <c r="C14" i="64" s="1"/>
  <c r="D14" i="64" s="1"/>
  <c r="E14" i="64" s="1"/>
  <c r="F14" i="64" s="1"/>
  <c r="G14" i="64" s="1"/>
  <c r="H14" i="64" s="1"/>
  <c r="B17" i="64" s="1"/>
  <c r="C17" i="64" s="1"/>
  <c r="D17" i="64" s="1"/>
  <c r="E17" i="64" s="1"/>
  <c r="F17" i="64" s="1"/>
  <c r="G17" i="64" s="1"/>
  <c r="H17" i="64" s="1"/>
  <c r="E9" i="60"/>
  <c r="F9" i="60" s="1"/>
  <c r="G9" i="60" s="1"/>
  <c r="D8" i="59"/>
  <c r="E8" i="59" s="1"/>
  <c r="F8" i="59" s="1"/>
  <c r="G8" i="59" s="1"/>
  <c r="H8" i="59" s="1"/>
  <c r="B11" i="59" s="1"/>
  <c r="C11" i="59" s="1"/>
  <c r="D11" i="59" s="1"/>
  <c r="E11" i="59" s="1"/>
  <c r="F11" i="59" s="1"/>
  <c r="G11" i="59" s="1"/>
  <c r="H11" i="59" s="1"/>
  <c r="B14" i="59" s="1"/>
  <c r="C14" i="59" s="1"/>
  <c r="D14" i="59" s="1"/>
  <c r="E14" i="59" s="1"/>
  <c r="F14" i="59" s="1"/>
  <c r="G14" i="59" s="1"/>
  <c r="H14" i="59" s="1"/>
  <c r="B17" i="59" s="1"/>
  <c r="C17" i="59" s="1"/>
  <c r="D17" i="59" s="1"/>
  <c r="E17" i="59" s="1"/>
  <c r="F17" i="59" s="1"/>
  <c r="G17" i="59" s="1"/>
  <c r="H17" i="59" s="1"/>
  <c r="H8" i="56"/>
  <c r="C9" i="59"/>
  <c r="D9" i="59" s="1"/>
  <c r="H4" i="59"/>
  <c r="C4" i="59"/>
  <c r="I20" i="59"/>
  <c r="H9" i="60" l="1"/>
  <c r="B12" i="60" s="1"/>
  <c r="C12" i="60" s="1"/>
  <c r="D12" i="60" s="1"/>
  <c r="E12" i="60" s="1"/>
  <c r="F12" i="60" s="1"/>
  <c r="G12" i="60" s="1"/>
  <c r="H12" i="60" s="1"/>
  <c r="B15" i="60" s="1"/>
  <c r="C15" i="60" s="1"/>
  <c r="D15" i="60" s="1"/>
  <c r="E15" i="60" s="1"/>
  <c r="F15" i="60" s="1"/>
  <c r="G15" i="60" s="1"/>
  <c r="H15" i="60" s="1"/>
  <c r="B18" i="60" s="1"/>
  <c r="C18" i="60" s="1"/>
  <c r="D18" i="60" s="1"/>
  <c r="E18" i="60" s="1"/>
  <c r="F18" i="60" s="1"/>
  <c r="G18" i="60" s="1"/>
  <c r="H18" i="60" s="1"/>
  <c r="B8" i="59"/>
  <c r="E9" i="59"/>
  <c r="F9" i="59" s="1"/>
  <c r="G9" i="59" s="1"/>
  <c r="H9" i="59" s="1"/>
  <c r="B12" i="59" s="1"/>
  <c r="C12" i="59" s="1"/>
  <c r="D12" i="59" s="1"/>
  <c r="E12" i="59" s="1"/>
  <c r="F12" i="59" s="1"/>
  <c r="G12" i="59" s="1"/>
  <c r="H12" i="59" s="1"/>
  <c r="B15" i="59" s="1"/>
  <c r="C15" i="59" s="1"/>
  <c r="D15" i="59" s="1"/>
  <c r="E15" i="59" s="1"/>
  <c r="F15" i="59" s="1"/>
  <c r="G15" i="59" s="1"/>
  <c r="H15" i="59" s="1"/>
  <c r="B18" i="59" s="1"/>
  <c r="C18" i="59" s="1"/>
  <c r="D18" i="59" s="1"/>
  <c r="E18" i="59" s="1"/>
  <c r="F18" i="59" s="1"/>
  <c r="G18" i="59" s="1"/>
  <c r="H18" i="59" s="1"/>
  <c r="B12" i="50"/>
  <c r="B11" i="50"/>
  <c r="H8" i="50" s="1"/>
  <c r="B12" i="41"/>
  <c r="C12" i="41" s="1"/>
  <c r="B11" i="41"/>
  <c r="H8" i="41" s="1"/>
  <c r="D12" i="41" l="1"/>
  <c r="E12" i="41" s="1"/>
  <c r="F12" i="41" s="1"/>
  <c r="G12" i="41" s="1"/>
  <c r="H12" i="41" s="1"/>
  <c r="C11" i="41"/>
  <c r="D11" i="41" s="1"/>
  <c r="E11" i="41" s="1"/>
  <c r="F11" i="41" s="1"/>
  <c r="G11" i="41" s="1"/>
  <c r="H11" i="41" s="1"/>
  <c r="I21" i="42" l="1"/>
  <c r="B12" i="42"/>
  <c r="B11" i="42"/>
  <c r="H8" i="42" s="1"/>
  <c r="G8" i="56"/>
  <c r="H9" i="56" l="1"/>
  <c r="I20" i="56"/>
  <c r="E9" i="56"/>
  <c r="F9" i="56" s="1"/>
  <c r="B9" i="56"/>
  <c r="C9" i="56" s="1"/>
  <c r="H4" i="56"/>
  <c r="C4" i="56"/>
  <c r="F3" i="56"/>
  <c r="D9" i="52"/>
  <c r="G9" i="55"/>
  <c r="G8" i="55"/>
  <c r="F8" i="55" s="1"/>
  <c r="I20" i="55"/>
  <c r="E9" i="55"/>
  <c r="B9" i="55"/>
  <c r="C9" i="55" s="1"/>
  <c r="H4" i="55"/>
  <c r="C4" i="55"/>
  <c r="F3" i="55"/>
  <c r="F8" i="54"/>
  <c r="F9" i="54"/>
  <c r="B9" i="54"/>
  <c r="C9" i="54" s="1"/>
  <c r="H4" i="54"/>
  <c r="C4" i="54"/>
  <c r="F3" i="54"/>
  <c r="E9" i="53"/>
  <c r="E8" i="53"/>
  <c r="D8" i="53" s="1"/>
  <c r="B9" i="53"/>
  <c r="C9" i="53" s="1"/>
  <c r="H4" i="53"/>
  <c r="C4" i="53"/>
  <c r="F3" i="53"/>
  <c r="D8" i="52"/>
  <c r="B9" i="52"/>
  <c r="H4" i="52"/>
  <c r="C4" i="52"/>
  <c r="F3" i="52"/>
  <c r="C8" i="51"/>
  <c r="B8" i="51" s="1"/>
  <c r="C21" i="51"/>
  <c r="C9" i="51"/>
  <c r="D9" i="51" s="1"/>
  <c r="E9" i="51" s="1"/>
  <c r="H4" i="51"/>
  <c r="C4" i="51"/>
  <c r="F3" i="51"/>
  <c r="I20" i="50"/>
  <c r="C11" i="50"/>
  <c r="D11" i="50" s="1"/>
  <c r="E11" i="50" s="1"/>
  <c r="F11" i="50" s="1"/>
  <c r="G11" i="50" s="1"/>
  <c r="H11" i="50" s="1"/>
  <c r="B14" i="50" s="1"/>
  <c r="C14" i="50" s="1"/>
  <c r="D14" i="50" s="1"/>
  <c r="E14" i="50" s="1"/>
  <c r="F14" i="50" s="1"/>
  <c r="G14" i="50" s="1"/>
  <c r="H14" i="50" s="1"/>
  <c r="B17" i="50" s="1"/>
  <c r="C17" i="50" s="1"/>
  <c r="D17" i="50" s="1"/>
  <c r="E17" i="50" s="1"/>
  <c r="F17" i="50" s="1"/>
  <c r="G17" i="50" s="1"/>
  <c r="H17" i="50" s="1"/>
  <c r="B20" i="50" s="1"/>
  <c r="C20" i="50" s="1"/>
  <c r="D20" i="50" s="1"/>
  <c r="E20" i="50" s="1"/>
  <c r="F20" i="50" s="1"/>
  <c r="G20" i="50" s="1"/>
  <c r="H20" i="50" s="1"/>
  <c r="H4" i="50"/>
  <c r="C4" i="50"/>
  <c r="F3" i="50"/>
  <c r="H9" i="48"/>
  <c r="H8" i="48"/>
  <c r="G8" i="48" s="1"/>
  <c r="I20" i="48"/>
  <c r="C9" i="48"/>
  <c r="D9" i="48" s="1"/>
  <c r="E9" i="48" s="1"/>
  <c r="H4" i="48"/>
  <c r="C4" i="48"/>
  <c r="F3" i="48"/>
  <c r="F3" i="47"/>
  <c r="G8" i="47"/>
  <c r="F8" i="47" s="1"/>
  <c r="I20" i="47"/>
  <c r="C9" i="47"/>
  <c r="D9" i="47" s="1"/>
  <c r="E9" i="47" s="1"/>
  <c r="G9" i="47" s="1"/>
  <c r="H4" i="47"/>
  <c r="C4" i="47"/>
  <c r="F9" i="46"/>
  <c r="F8" i="46"/>
  <c r="I20" i="46"/>
  <c r="C9" i="46"/>
  <c r="D9" i="46" s="1"/>
  <c r="H4" i="46"/>
  <c r="C4" i="46"/>
  <c r="F3" i="46"/>
  <c r="E9" i="45"/>
  <c r="E8" i="45"/>
  <c r="D8" i="45" s="1"/>
  <c r="I20" i="45"/>
  <c r="C9" i="45"/>
  <c r="H4" i="45"/>
  <c r="C4" i="45"/>
  <c r="F3" i="45"/>
  <c r="D9" i="44"/>
  <c r="D8" i="44"/>
  <c r="I20" i="44"/>
  <c r="H4" i="44"/>
  <c r="C4" i="44"/>
  <c r="F3" i="44"/>
  <c r="C8" i="43"/>
  <c r="C9" i="43"/>
  <c r="D9" i="43" s="1"/>
  <c r="E9" i="43" s="1"/>
  <c r="C21" i="43"/>
  <c r="I20" i="43"/>
  <c r="I20" i="42"/>
  <c r="H4" i="42"/>
  <c r="C4" i="42"/>
  <c r="F3" i="42"/>
  <c r="E8" i="44" l="1"/>
  <c r="F8" i="44" s="1"/>
  <c r="G8" i="44" s="1"/>
  <c r="H8" i="44" s="1"/>
  <c r="B11" i="44" s="1"/>
  <c r="C11" i="44" s="1"/>
  <c r="D11" i="44" s="1"/>
  <c r="E11" i="44" s="1"/>
  <c r="F11" i="44" s="1"/>
  <c r="G11" i="44" s="1"/>
  <c r="H11" i="44" s="1"/>
  <c r="B14" i="44" s="1"/>
  <c r="C14" i="44" s="1"/>
  <c r="D14" i="44" s="1"/>
  <c r="E14" i="44" s="1"/>
  <c r="F14" i="44" s="1"/>
  <c r="G14" i="44" s="1"/>
  <c r="H14" i="44" s="1"/>
  <c r="B17" i="44" s="1"/>
  <c r="C17" i="44" s="1"/>
  <c r="D17" i="44" s="1"/>
  <c r="E17" i="44" s="1"/>
  <c r="F17" i="44" s="1"/>
  <c r="G17" i="44" s="1"/>
  <c r="H17" i="44" s="1"/>
  <c r="B20" i="44" s="1"/>
  <c r="C20" i="44" s="1"/>
  <c r="D20" i="44" s="1"/>
  <c r="E20" i="44" s="1"/>
  <c r="F20" i="44" s="1"/>
  <c r="G20" i="44" s="1"/>
  <c r="H20" i="44" s="1"/>
  <c r="C8" i="44"/>
  <c r="G8" i="46"/>
  <c r="H8" i="46" s="1"/>
  <c r="B11" i="46" s="1"/>
  <c r="C11" i="46" s="1"/>
  <c r="D11" i="46" s="1"/>
  <c r="E11" i="46" s="1"/>
  <c r="F11" i="46" s="1"/>
  <c r="G11" i="46" s="1"/>
  <c r="H11" i="46" s="1"/>
  <c r="B14" i="46" s="1"/>
  <c r="C14" i="46" s="1"/>
  <c r="D14" i="46" s="1"/>
  <c r="E14" i="46" s="1"/>
  <c r="F14" i="46" s="1"/>
  <c r="G14" i="46" s="1"/>
  <c r="H14" i="46" s="1"/>
  <c r="B17" i="46" s="1"/>
  <c r="C17" i="46" s="1"/>
  <c r="D17" i="46" s="1"/>
  <c r="E17" i="46" s="1"/>
  <c r="F17" i="46" s="1"/>
  <c r="G17" i="46" s="1"/>
  <c r="H17" i="46" s="1"/>
  <c r="B20" i="46" s="1"/>
  <c r="C20" i="46" s="1"/>
  <c r="D20" i="46" s="1"/>
  <c r="E20" i="46" s="1"/>
  <c r="F20" i="46" s="1"/>
  <c r="G20" i="46" s="1"/>
  <c r="H20" i="46" s="1"/>
  <c r="E8" i="46"/>
  <c r="E8" i="52"/>
  <c r="F8" i="52" s="1"/>
  <c r="G8" i="52" s="1"/>
  <c r="H8" i="52" s="1"/>
  <c r="B11" i="52" s="1"/>
  <c r="C11" i="52" s="1"/>
  <c r="D11" i="52" s="1"/>
  <c r="E11" i="52" s="1"/>
  <c r="F11" i="52" s="1"/>
  <c r="G11" i="52" s="1"/>
  <c r="H11" i="52" s="1"/>
  <c r="B14" i="52" s="1"/>
  <c r="C14" i="52" s="1"/>
  <c r="D14" i="52" s="1"/>
  <c r="E14" i="52" s="1"/>
  <c r="F14" i="52" s="1"/>
  <c r="G14" i="52" s="1"/>
  <c r="H14" i="52" s="1"/>
  <c r="B17" i="52" s="1"/>
  <c r="C17" i="52" s="1"/>
  <c r="D17" i="52" s="1"/>
  <c r="E17" i="52" s="1"/>
  <c r="F17" i="52" s="1"/>
  <c r="G17" i="52" s="1"/>
  <c r="H17" i="52" s="1"/>
  <c r="B20" i="52" s="1"/>
  <c r="C20" i="52" s="1"/>
  <c r="C8" i="52"/>
  <c r="G8" i="54"/>
  <c r="H8" i="54" s="1"/>
  <c r="B11" i="54" s="1"/>
  <c r="C11" i="54" s="1"/>
  <c r="D11" i="54" s="1"/>
  <c r="E11" i="54" s="1"/>
  <c r="F11" i="54" s="1"/>
  <c r="G11" i="54" s="1"/>
  <c r="H11" i="54" s="1"/>
  <c r="B14" i="54" s="1"/>
  <c r="C14" i="54" s="1"/>
  <c r="D14" i="54" s="1"/>
  <c r="E14" i="54" s="1"/>
  <c r="F14" i="54" s="1"/>
  <c r="G14" i="54" s="1"/>
  <c r="H14" i="54" s="1"/>
  <c r="B17" i="54" s="1"/>
  <c r="C17" i="54" s="1"/>
  <c r="D17" i="54" s="1"/>
  <c r="E17" i="54" s="1"/>
  <c r="F17" i="54" s="1"/>
  <c r="G17" i="54" s="1"/>
  <c r="H17" i="54" s="1"/>
  <c r="B20" i="54" s="1"/>
  <c r="C20" i="54" s="1"/>
  <c r="D20" i="54" s="1"/>
  <c r="E20" i="54" s="1"/>
  <c r="E8" i="54"/>
  <c r="D8" i="43"/>
  <c r="E8" i="43" s="1"/>
  <c r="F8" i="43" s="1"/>
  <c r="G8" i="43" s="1"/>
  <c r="H8" i="43" s="1"/>
  <c r="B11" i="43" s="1"/>
  <c r="C11" i="43" s="1"/>
  <c r="D11" i="43" s="1"/>
  <c r="E11" i="43" s="1"/>
  <c r="F11" i="43" s="1"/>
  <c r="G11" i="43" s="1"/>
  <c r="H11" i="43" s="1"/>
  <c r="B14" i="43" s="1"/>
  <c r="C14" i="43" s="1"/>
  <c r="D14" i="43" s="1"/>
  <c r="E14" i="43" s="1"/>
  <c r="F14" i="43" s="1"/>
  <c r="G14" i="43" s="1"/>
  <c r="H14" i="43" s="1"/>
  <c r="B17" i="43" s="1"/>
  <c r="C17" i="43" s="1"/>
  <c r="D17" i="43" s="1"/>
  <c r="E17" i="43" s="1"/>
  <c r="F17" i="43" s="1"/>
  <c r="G17" i="43" s="1"/>
  <c r="H17" i="43" s="1"/>
  <c r="B20" i="43" s="1"/>
  <c r="C20" i="43" s="1"/>
  <c r="D20" i="43" s="1"/>
  <c r="E20" i="43" s="1"/>
  <c r="F20" i="43" s="1"/>
  <c r="G20" i="43" s="1"/>
  <c r="H20" i="43" s="1"/>
  <c r="B8" i="43"/>
  <c r="C11" i="42"/>
  <c r="D11" i="42" s="1"/>
  <c r="E11" i="42" s="1"/>
  <c r="F11" i="42" s="1"/>
  <c r="G11" i="42" s="1"/>
  <c r="H11" i="42" s="1"/>
  <c r="B14" i="42" s="1"/>
  <c r="C14" i="42" s="1"/>
  <c r="D14" i="42" s="1"/>
  <c r="E14" i="42" s="1"/>
  <c r="F14" i="42" s="1"/>
  <c r="G14" i="42" s="1"/>
  <c r="H14" i="42" s="1"/>
  <c r="B17" i="42" s="1"/>
  <c r="C17" i="42" s="1"/>
  <c r="D17" i="42" s="1"/>
  <c r="E17" i="42" s="1"/>
  <c r="F17" i="42" s="1"/>
  <c r="G17" i="42" s="1"/>
  <c r="H17" i="42" s="1"/>
  <c r="B20" i="42" s="1"/>
  <c r="C20" i="42" s="1"/>
  <c r="D20" i="42" s="1"/>
  <c r="E20" i="42" s="1"/>
  <c r="F20" i="42" s="1"/>
  <c r="G20" i="42" s="1"/>
  <c r="H20" i="42" s="1"/>
  <c r="G9" i="46"/>
  <c r="H9" i="46" s="1"/>
  <c r="B12" i="46" s="1"/>
  <c r="C12" i="46" s="1"/>
  <c r="D12" i="46" s="1"/>
  <c r="E12" i="46" s="1"/>
  <c r="B11" i="56"/>
  <c r="C11" i="56" s="1"/>
  <c r="D11" i="56" s="1"/>
  <c r="E11" i="56" s="1"/>
  <c r="F11" i="56" s="1"/>
  <c r="G11" i="56" s="1"/>
  <c r="H11" i="56" s="1"/>
  <c r="B14" i="56" s="1"/>
  <c r="C14" i="56" s="1"/>
  <c r="D14" i="56" s="1"/>
  <c r="E14" i="56" s="1"/>
  <c r="F14" i="56" s="1"/>
  <c r="G14" i="56" s="1"/>
  <c r="H14" i="56" s="1"/>
  <c r="B17" i="56" s="1"/>
  <c r="C17" i="56" s="1"/>
  <c r="D17" i="56" s="1"/>
  <c r="E17" i="56" s="1"/>
  <c r="F17" i="56" s="1"/>
  <c r="G17" i="56" s="1"/>
  <c r="H17" i="56" s="1"/>
  <c r="B20" i="56" s="1"/>
  <c r="C20" i="56" s="1"/>
  <c r="D20" i="56" s="1"/>
  <c r="E20" i="56" s="1"/>
  <c r="F20" i="56" s="1"/>
  <c r="G20" i="56" s="1"/>
  <c r="E9" i="52"/>
  <c r="F9" i="52" s="1"/>
  <c r="H8" i="55"/>
  <c r="B11" i="55" s="1"/>
  <c r="C11" i="55" s="1"/>
  <c r="D11" i="55" s="1"/>
  <c r="E11" i="55" s="1"/>
  <c r="F11" i="55" s="1"/>
  <c r="G11" i="55" s="1"/>
  <c r="H11" i="55" s="1"/>
  <c r="B14" i="55" s="1"/>
  <c r="C14" i="55" s="1"/>
  <c r="D14" i="55" s="1"/>
  <c r="E14" i="55" s="1"/>
  <c r="F14" i="55" s="1"/>
  <c r="G14" i="55" s="1"/>
  <c r="H14" i="55" s="1"/>
  <c r="B17" i="55" s="1"/>
  <c r="C17" i="55" s="1"/>
  <c r="D17" i="55" s="1"/>
  <c r="E17" i="55" s="1"/>
  <c r="F17" i="55" s="1"/>
  <c r="G17" i="55" s="1"/>
  <c r="H17" i="55" s="1"/>
  <c r="B20" i="55" s="1"/>
  <c r="C20" i="55" s="1"/>
  <c r="D20" i="55" s="1"/>
  <c r="E20" i="55" s="1"/>
  <c r="F20" i="55" s="1"/>
  <c r="H9" i="55"/>
  <c r="G9" i="54"/>
  <c r="H9" i="54" s="1"/>
  <c r="F8" i="53"/>
  <c r="G8" i="53" s="1"/>
  <c r="H8" i="53" s="1"/>
  <c r="B11" i="53" s="1"/>
  <c r="C11" i="53" s="1"/>
  <c r="D11" i="53" s="1"/>
  <c r="E11" i="53" s="1"/>
  <c r="F11" i="53" s="1"/>
  <c r="G11" i="53" s="1"/>
  <c r="H11" i="53" s="1"/>
  <c r="B14" i="53" s="1"/>
  <c r="C14" i="53" s="1"/>
  <c r="D14" i="53" s="1"/>
  <c r="E14" i="53" s="1"/>
  <c r="F14" i="53" s="1"/>
  <c r="G14" i="53" s="1"/>
  <c r="H14" i="53" s="1"/>
  <c r="B17" i="53" s="1"/>
  <c r="C17" i="53" s="1"/>
  <c r="D17" i="53" s="1"/>
  <c r="E17" i="53" s="1"/>
  <c r="F17" i="53" s="1"/>
  <c r="G17" i="53" s="1"/>
  <c r="H17" i="53" s="1"/>
  <c r="B20" i="53" s="1"/>
  <c r="C20" i="53" s="1"/>
  <c r="D20" i="53" s="1"/>
  <c r="F9" i="53"/>
  <c r="D8" i="51"/>
  <c r="E8" i="51" s="1"/>
  <c r="F8" i="51" s="1"/>
  <c r="G8" i="51" s="1"/>
  <c r="H8" i="51" s="1"/>
  <c r="B11" i="51" s="1"/>
  <c r="C11" i="51" s="1"/>
  <c r="D11" i="51" s="1"/>
  <c r="E11" i="51" s="1"/>
  <c r="F11" i="51" s="1"/>
  <c r="G11" i="51" s="1"/>
  <c r="H11" i="51" s="1"/>
  <c r="B14" i="51" s="1"/>
  <c r="C14" i="51" s="1"/>
  <c r="D14" i="51" s="1"/>
  <c r="E14" i="51" s="1"/>
  <c r="F14" i="51" s="1"/>
  <c r="G14" i="51" s="1"/>
  <c r="H14" i="51" s="1"/>
  <c r="B17" i="51" s="1"/>
  <c r="C17" i="51" s="1"/>
  <c r="D17" i="51" s="1"/>
  <c r="E17" i="51" s="1"/>
  <c r="F17" i="51" s="1"/>
  <c r="G17" i="51" s="1"/>
  <c r="H17" i="51" s="1"/>
  <c r="B20" i="51" s="1"/>
  <c r="F9" i="51"/>
  <c r="B11" i="48"/>
  <c r="C11" i="48" s="1"/>
  <c r="D11" i="48" s="1"/>
  <c r="E11" i="48" s="1"/>
  <c r="F11" i="48" s="1"/>
  <c r="G11" i="48" s="1"/>
  <c r="H11" i="48" s="1"/>
  <c r="B14" i="48" s="1"/>
  <c r="C14" i="48" s="1"/>
  <c r="D14" i="48" s="1"/>
  <c r="E14" i="48" s="1"/>
  <c r="F14" i="48" s="1"/>
  <c r="G14" i="48" s="1"/>
  <c r="H14" i="48" s="1"/>
  <c r="B17" i="48" s="1"/>
  <c r="C17" i="48" s="1"/>
  <c r="D17" i="48" s="1"/>
  <c r="E17" i="48" s="1"/>
  <c r="F17" i="48" s="1"/>
  <c r="G17" i="48" s="1"/>
  <c r="H17" i="48" s="1"/>
  <c r="B20" i="48" s="1"/>
  <c r="C20" i="48" s="1"/>
  <c r="D20" i="48" s="1"/>
  <c r="E20" i="48" s="1"/>
  <c r="F20" i="48" s="1"/>
  <c r="G20" i="48" s="1"/>
  <c r="H20" i="48" s="1"/>
  <c r="F9" i="48"/>
  <c r="H9" i="47"/>
  <c r="B12" i="47" s="1"/>
  <c r="C12" i="47" s="1"/>
  <c r="D12" i="47" s="1"/>
  <c r="E12" i="47" s="1"/>
  <c r="F12" i="47" s="1"/>
  <c r="H8" i="47"/>
  <c r="B11" i="47" s="1"/>
  <c r="C11" i="47" s="1"/>
  <c r="D11" i="47" s="1"/>
  <c r="E11" i="47" s="1"/>
  <c r="F11" i="47" s="1"/>
  <c r="G11" i="47" s="1"/>
  <c r="H11" i="47" s="1"/>
  <c r="B14" i="47" s="1"/>
  <c r="C14" i="47" s="1"/>
  <c r="D14" i="47" s="1"/>
  <c r="E14" i="47" s="1"/>
  <c r="F14" i="47" s="1"/>
  <c r="G14" i="47" s="1"/>
  <c r="H14" i="47" s="1"/>
  <c r="B17" i="47" s="1"/>
  <c r="C17" i="47" s="1"/>
  <c r="D17" i="47" s="1"/>
  <c r="E17" i="47" s="1"/>
  <c r="F17" i="47" s="1"/>
  <c r="G17" i="47" s="1"/>
  <c r="H17" i="47" s="1"/>
  <c r="B20" i="47" s="1"/>
  <c r="C20" i="47" s="1"/>
  <c r="D20" i="47" s="1"/>
  <c r="E20" i="47" s="1"/>
  <c r="F20" i="47" s="1"/>
  <c r="G20" i="47" s="1"/>
  <c r="H20" i="47" s="1"/>
  <c r="F9" i="45"/>
  <c r="G9" i="45" s="1"/>
  <c r="H9" i="45" s="1"/>
  <c r="F8" i="45"/>
  <c r="G8" i="45" s="1"/>
  <c r="H8" i="45" s="1"/>
  <c r="B11" i="45" s="1"/>
  <c r="C11" i="45" s="1"/>
  <c r="D11" i="45" s="1"/>
  <c r="E11" i="45" s="1"/>
  <c r="F11" i="45" s="1"/>
  <c r="G11" i="45" s="1"/>
  <c r="H11" i="45" s="1"/>
  <c r="B14" i="45" s="1"/>
  <c r="C14" i="45" s="1"/>
  <c r="D14" i="45" s="1"/>
  <c r="E14" i="45" s="1"/>
  <c r="F14" i="45" s="1"/>
  <c r="G14" i="45" s="1"/>
  <c r="H14" i="45" s="1"/>
  <c r="B17" i="45" s="1"/>
  <c r="C17" i="45" s="1"/>
  <c r="D17" i="45" s="1"/>
  <c r="E17" i="45" s="1"/>
  <c r="F17" i="45" s="1"/>
  <c r="G17" i="45" s="1"/>
  <c r="H17" i="45" s="1"/>
  <c r="B20" i="45" s="1"/>
  <c r="C20" i="45" s="1"/>
  <c r="D20" i="45" s="1"/>
  <c r="E20" i="45" s="1"/>
  <c r="F20" i="45" s="1"/>
  <c r="G20" i="45" s="1"/>
  <c r="H20" i="45" s="1"/>
  <c r="E9" i="44"/>
  <c r="F9" i="44" s="1"/>
  <c r="G9" i="44" s="1"/>
  <c r="H9" i="44" s="1"/>
  <c r="F9" i="43"/>
  <c r="B12" i="55" l="1"/>
  <c r="C12" i="55" s="1"/>
  <c r="D12" i="55" s="1"/>
  <c r="E12" i="55" s="1"/>
  <c r="B12" i="54"/>
  <c r="C12" i="54" s="1"/>
  <c r="D12" i="54" s="1"/>
  <c r="E12" i="54" s="1"/>
  <c r="G9" i="53"/>
  <c r="G9" i="52"/>
  <c r="G9" i="51"/>
  <c r="B12" i="48"/>
  <c r="C12" i="48" s="1"/>
  <c r="D12" i="48" s="1"/>
  <c r="E12" i="48" s="1"/>
  <c r="G12" i="47"/>
  <c r="F12" i="46"/>
  <c r="B12" i="45"/>
  <c r="C12" i="45" s="1"/>
  <c r="D12" i="45" s="1"/>
  <c r="E12" i="45" s="1"/>
  <c r="B12" i="44"/>
  <c r="C12" i="44" s="1"/>
  <c r="D12" i="44" s="1"/>
  <c r="E12" i="44" s="1"/>
  <c r="G9" i="43"/>
  <c r="B12" i="56" l="1"/>
  <c r="C12" i="56" s="1"/>
  <c r="D12" i="56" s="1"/>
  <c r="E12" i="56" s="1"/>
  <c r="F12" i="55"/>
  <c r="F12" i="54"/>
  <c r="H9" i="53"/>
  <c r="H9" i="52"/>
  <c r="H9" i="51"/>
  <c r="F12" i="48"/>
  <c r="G12" i="48" s="1"/>
  <c r="H12" i="47"/>
  <c r="G12" i="46"/>
  <c r="F12" i="45"/>
  <c r="F12" i="44"/>
  <c r="H9" i="43"/>
  <c r="F12" i="56" l="1"/>
  <c r="G12" i="55"/>
  <c r="G12" i="54"/>
  <c r="B12" i="53"/>
  <c r="C12" i="53" s="1"/>
  <c r="D12" i="53" s="1"/>
  <c r="E12" i="53" s="1"/>
  <c r="B12" i="52"/>
  <c r="C12" i="52" s="1"/>
  <c r="D12" i="52" s="1"/>
  <c r="E12" i="52" s="1"/>
  <c r="B12" i="51"/>
  <c r="C12" i="51" s="1"/>
  <c r="D12" i="51" s="1"/>
  <c r="E12" i="51" s="1"/>
  <c r="C12" i="50"/>
  <c r="D12" i="50" s="1"/>
  <c r="E12" i="50" s="1"/>
  <c r="H12" i="48"/>
  <c r="B15" i="47"/>
  <c r="C15" i="47" s="1"/>
  <c r="D15" i="47" s="1"/>
  <c r="E15" i="47" s="1"/>
  <c r="H12" i="46"/>
  <c r="G12" i="45"/>
  <c r="G12" i="44"/>
  <c r="B12" i="43"/>
  <c r="C12" i="43" s="1"/>
  <c r="D12" i="43" s="1"/>
  <c r="E12" i="43" s="1"/>
  <c r="C12" i="42"/>
  <c r="D12" i="42" s="1"/>
  <c r="E12" i="42" s="1"/>
  <c r="G12" i="56" l="1"/>
  <c r="H12" i="55"/>
  <c r="H12" i="54"/>
  <c r="F12" i="53"/>
  <c r="F12" i="52"/>
  <c r="F12" i="51"/>
  <c r="F12" i="50"/>
  <c r="B15" i="48"/>
  <c r="C15" i="48" s="1"/>
  <c r="D15" i="48" s="1"/>
  <c r="E15" i="48" s="1"/>
  <c r="F15" i="47"/>
  <c r="B15" i="46"/>
  <c r="C15" i="46" s="1"/>
  <c r="D15" i="46" s="1"/>
  <c r="E15" i="46" s="1"/>
  <c r="H12" i="45"/>
  <c r="H12" i="44"/>
  <c r="F12" i="43"/>
  <c r="F12" i="42"/>
  <c r="H12" i="56" l="1"/>
  <c r="B15" i="55"/>
  <c r="C15" i="55" s="1"/>
  <c r="D15" i="55" s="1"/>
  <c r="E15" i="55" s="1"/>
  <c r="B15" i="54"/>
  <c r="C15" i="54" s="1"/>
  <c r="D15" i="54" s="1"/>
  <c r="E15" i="54" s="1"/>
  <c r="G12" i="53"/>
  <c r="G12" i="52"/>
  <c r="G12" i="51"/>
  <c r="G12" i="50"/>
  <c r="F15" i="48"/>
  <c r="G15" i="47"/>
  <c r="F15" i="46"/>
  <c r="B15" i="45"/>
  <c r="C15" i="45" s="1"/>
  <c r="D15" i="45" s="1"/>
  <c r="E15" i="45" s="1"/>
  <c r="B15" i="44"/>
  <c r="C15" i="44" s="1"/>
  <c r="D15" i="44" s="1"/>
  <c r="E15" i="44" s="1"/>
  <c r="G12" i="43"/>
  <c r="G12" i="42"/>
  <c r="B15" i="56" l="1"/>
  <c r="C15" i="56" s="1"/>
  <c r="D15" i="56" s="1"/>
  <c r="E15" i="56" s="1"/>
  <c r="F15" i="55"/>
  <c r="F15" i="54"/>
  <c r="H12" i="53"/>
  <c r="H12" i="52"/>
  <c r="H12" i="51"/>
  <c r="H12" i="50"/>
  <c r="G15" i="48"/>
  <c r="H15" i="47"/>
  <c r="G15" i="46"/>
  <c r="F15" i="45"/>
  <c r="F15" i="44"/>
  <c r="H12" i="43"/>
  <c r="H12" i="42"/>
  <c r="F15" i="56" l="1"/>
  <c r="G15" i="55"/>
  <c r="G15" i="54"/>
  <c r="B15" i="53"/>
  <c r="C15" i="53" s="1"/>
  <c r="D15" i="53" s="1"/>
  <c r="E15" i="53" s="1"/>
  <c r="B15" i="52"/>
  <c r="C15" i="52" s="1"/>
  <c r="D15" i="52" s="1"/>
  <c r="E15" i="52" s="1"/>
  <c r="B15" i="51"/>
  <c r="C15" i="51" s="1"/>
  <c r="D15" i="51" s="1"/>
  <c r="E15" i="51" s="1"/>
  <c r="B15" i="50"/>
  <c r="C15" i="50" s="1"/>
  <c r="D15" i="50" s="1"/>
  <c r="E15" i="50" s="1"/>
  <c r="H15" i="48"/>
  <c r="B18" i="47"/>
  <c r="C18" i="47" s="1"/>
  <c r="D18" i="47" s="1"/>
  <c r="E18" i="47" s="1"/>
  <c r="H15" i="46"/>
  <c r="G15" i="45"/>
  <c r="G15" i="44"/>
  <c r="B15" i="43"/>
  <c r="C15" i="43" s="1"/>
  <c r="D15" i="43" s="1"/>
  <c r="E15" i="43" s="1"/>
  <c r="B15" i="42"/>
  <c r="C15" i="42" s="1"/>
  <c r="D15" i="42" s="1"/>
  <c r="E15" i="42" s="1"/>
  <c r="G15" i="56" l="1"/>
  <c r="H15" i="55"/>
  <c r="H15" i="54"/>
  <c r="F15" i="53"/>
  <c r="F15" i="52"/>
  <c r="F15" i="51"/>
  <c r="F15" i="50"/>
  <c r="B18" i="48"/>
  <c r="C18" i="48" s="1"/>
  <c r="D18" i="48" s="1"/>
  <c r="E18" i="48" s="1"/>
  <c r="F18" i="47"/>
  <c r="B18" i="46"/>
  <c r="C18" i="46" s="1"/>
  <c r="D18" i="46" s="1"/>
  <c r="E18" i="46" s="1"/>
  <c r="H15" i="45"/>
  <c r="H15" i="44"/>
  <c r="F15" i="43"/>
  <c r="F15" i="42"/>
  <c r="H15" i="56" l="1"/>
  <c r="B18" i="55"/>
  <c r="C18" i="55" s="1"/>
  <c r="D18" i="55" s="1"/>
  <c r="E18" i="55" s="1"/>
  <c r="B18" i="54"/>
  <c r="C18" i="54" s="1"/>
  <c r="D18" i="54" s="1"/>
  <c r="E18" i="54" s="1"/>
  <c r="G15" i="53"/>
  <c r="G15" i="52"/>
  <c r="G15" i="51"/>
  <c r="G15" i="50"/>
  <c r="F18" i="48"/>
  <c r="G18" i="47"/>
  <c r="F18" i="46"/>
  <c r="B18" i="45"/>
  <c r="C18" i="45" s="1"/>
  <c r="D18" i="45" s="1"/>
  <c r="E18" i="45" s="1"/>
  <c r="B18" i="44"/>
  <c r="C18" i="44" s="1"/>
  <c r="D18" i="44" s="1"/>
  <c r="E18" i="44" s="1"/>
  <c r="G15" i="43"/>
  <c r="G15" i="42"/>
  <c r="F18" i="44" l="1"/>
  <c r="G18" i="44" s="1"/>
  <c r="H18" i="44" s="1"/>
  <c r="B21" i="44" s="1"/>
  <c r="C21" i="44" s="1"/>
  <c r="B18" i="56"/>
  <c r="C18" i="56" s="1"/>
  <c r="D18" i="56" s="1"/>
  <c r="E18" i="56" s="1"/>
  <c r="F18" i="55"/>
  <c r="F18" i="54"/>
  <c r="H15" i="53"/>
  <c r="H15" i="52"/>
  <c r="H15" i="51"/>
  <c r="H15" i="50"/>
  <c r="G18" i="48"/>
  <c r="H18" i="47"/>
  <c r="B21" i="47" s="1"/>
  <c r="C21" i="47" s="1"/>
  <c r="D21" i="47" s="1"/>
  <c r="E21" i="47" s="1"/>
  <c r="F21" i="47" s="1"/>
  <c r="G18" i="46"/>
  <c r="F18" i="45"/>
  <c r="H15" i="43"/>
  <c r="H15" i="42"/>
  <c r="H18" i="46" l="1"/>
  <c r="B21" i="46" s="1"/>
  <c r="C21" i="46" s="1"/>
  <c r="D21" i="46" s="1"/>
  <c r="E21" i="46" s="1"/>
  <c r="G18" i="45"/>
  <c r="H18" i="45" s="1"/>
  <c r="B21" i="45" s="1"/>
  <c r="C21" i="45" s="1"/>
  <c r="D21" i="45" s="1"/>
  <c r="F18" i="56"/>
  <c r="G18" i="55"/>
  <c r="G18" i="54"/>
  <c r="B18" i="53"/>
  <c r="C18" i="53" s="1"/>
  <c r="D18" i="53" s="1"/>
  <c r="E18" i="53" s="1"/>
  <c r="B18" i="52"/>
  <c r="C18" i="52" s="1"/>
  <c r="D18" i="52" s="1"/>
  <c r="E18" i="52" s="1"/>
  <c r="B18" i="51"/>
  <c r="C18" i="51" s="1"/>
  <c r="D18" i="51" s="1"/>
  <c r="E18" i="51" s="1"/>
  <c r="F18" i="51" s="1"/>
  <c r="G18" i="51" s="1"/>
  <c r="H18" i="51" s="1"/>
  <c r="B21" i="51" s="1"/>
  <c r="B18" i="50"/>
  <c r="C18" i="50" s="1"/>
  <c r="D18" i="50" s="1"/>
  <c r="E18" i="50" s="1"/>
  <c r="H18" i="48"/>
  <c r="B18" i="43"/>
  <c r="C18" i="43" s="1"/>
  <c r="D18" i="43" s="1"/>
  <c r="E18" i="43" s="1"/>
  <c r="F18" i="43" s="1"/>
  <c r="G18" i="43" s="1"/>
  <c r="H18" i="43" s="1"/>
  <c r="B21" i="43" s="1"/>
  <c r="B18" i="42"/>
  <c r="C18" i="42" s="1"/>
  <c r="D18" i="42" s="1"/>
  <c r="E18" i="42" s="1"/>
  <c r="F18" i="42" l="1"/>
  <c r="G18" i="42" s="1"/>
  <c r="H18" i="42" s="1"/>
  <c r="B21" i="42" s="1"/>
  <c r="C21" i="42" s="1"/>
  <c r="D21" i="42" s="1"/>
  <c r="E21" i="42" s="1"/>
  <c r="F21" i="42" s="1"/>
  <c r="G21" i="42" s="1"/>
  <c r="H21" i="42" s="1"/>
  <c r="F18" i="50"/>
  <c r="H18" i="54"/>
  <c r="B21" i="54" s="1"/>
  <c r="C21" i="54" s="1"/>
  <c r="D21" i="54" s="1"/>
  <c r="E21" i="54" s="1"/>
  <c r="F18" i="53"/>
  <c r="F18" i="52"/>
  <c r="G18" i="52" s="1"/>
  <c r="H18" i="52" s="1"/>
  <c r="B21" i="52" s="1"/>
  <c r="C21" i="52" s="1"/>
  <c r="G18" i="56"/>
  <c r="H18" i="55"/>
  <c r="B21" i="48"/>
  <c r="C21" i="48" s="1"/>
  <c r="D21" i="48" s="1"/>
  <c r="E21" i="48" s="1"/>
  <c r="F21" i="48" s="1"/>
  <c r="G21" i="48" s="1"/>
  <c r="G18" i="50" l="1"/>
  <c r="B21" i="55"/>
  <c r="C21" i="55" s="1"/>
  <c r="D21" i="55" s="1"/>
  <c r="E21" i="55" s="1"/>
  <c r="F21" i="55" s="1"/>
  <c r="G18" i="53"/>
  <c r="H18" i="53" s="1"/>
  <c r="B21" i="53" s="1"/>
  <c r="C21" i="53" s="1"/>
  <c r="D21" i="53" s="1"/>
  <c r="H18" i="56"/>
  <c r="H18" i="50" l="1"/>
  <c r="B21" i="56"/>
  <c r="C21" i="56" s="1"/>
  <c r="D21" i="56" s="1"/>
  <c r="E21" i="56" s="1"/>
  <c r="F21" i="56" s="1"/>
  <c r="G21" i="56" s="1"/>
  <c r="B21" i="50" l="1"/>
  <c r="C21" i="50" s="1"/>
  <c r="D21" i="50" s="1"/>
  <c r="E21" i="50" s="1"/>
  <c r="F21" i="50" s="1"/>
  <c r="G21" i="50" s="1"/>
  <c r="H21" i="50" s="1"/>
  <c r="B14" i="41"/>
  <c r="C14" i="41" s="1"/>
  <c r="D14" i="41" s="1"/>
  <c r="E14" i="41" s="1"/>
  <c r="F14" i="41" s="1"/>
  <c r="G14" i="41" s="1"/>
  <c r="H14" i="41" s="1"/>
  <c r="B17" i="41" s="1"/>
  <c r="C17" i="41" s="1"/>
  <c r="D17" i="41" s="1"/>
  <c r="E17" i="41" s="1"/>
  <c r="F17" i="41" s="1"/>
  <c r="G17" i="41" s="1"/>
  <c r="H17" i="41" s="1"/>
  <c r="B20" i="41" s="1"/>
  <c r="C20" i="41" s="1"/>
  <c r="D20" i="41" s="1"/>
  <c r="E20" i="41" s="1"/>
  <c r="F20" i="41" s="1"/>
  <c r="G20" i="41" s="1"/>
  <c r="H20" i="41" s="1"/>
  <c r="I20" i="41"/>
  <c r="H4" i="41"/>
  <c r="C4" i="41"/>
  <c r="F3" i="41"/>
  <c r="H9" i="40"/>
  <c r="H8" i="40"/>
  <c r="I20" i="40"/>
  <c r="C9" i="40"/>
  <c r="D9" i="40" s="1"/>
  <c r="E9" i="40" s="1"/>
  <c r="F9" i="40" s="1"/>
  <c r="H4" i="40"/>
  <c r="C4" i="40"/>
  <c r="F3" i="40"/>
  <c r="G9" i="38"/>
  <c r="G8" i="38"/>
  <c r="F8" i="38" s="1"/>
  <c r="I20" i="38"/>
  <c r="C9" i="38"/>
  <c r="D9" i="38" s="1"/>
  <c r="E9" i="38" s="1"/>
  <c r="H4" i="38"/>
  <c r="C4" i="38"/>
  <c r="F3" i="38"/>
  <c r="F8" i="36"/>
  <c r="E8" i="36" s="1"/>
  <c r="F9" i="36"/>
  <c r="E8" i="35"/>
  <c r="I20" i="36"/>
  <c r="C9" i="36"/>
  <c r="D9" i="36" s="1"/>
  <c r="H4" i="36"/>
  <c r="C4" i="36"/>
  <c r="F3" i="36"/>
  <c r="E9" i="35"/>
  <c r="I20" i="35"/>
  <c r="C9" i="35"/>
  <c r="H4" i="35"/>
  <c r="C4" i="35"/>
  <c r="F3" i="35"/>
  <c r="D9" i="34"/>
  <c r="I20" i="34"/>
  <c r="D8" i="34"/>
  <c r="H4" i="34"/>
  <c r="C4" i="34"/>
  <c r="F3" i="34"/>
  <c r="C9" i="26"/>
  <c r="D9" i="26" s="1"/>
  <c r="E9" i="26" s="1"/>
  <c r="F9" i="26" s="1"/>
  <c r="F3" i="26"/>
  <c r="C8" i="26"/>
  <c r="D8" i="26" l="1"/>
  <c r="E8" i="26" s="1"/>
  <c r="F8" i="26" s="1"/>
  <c r="G8" i="26" s="1"/>
  <c r="H8" i="26" s="1"/>
  <c r="B11" i="26" s="1"/>
  <c r="C11" i="26" s="1"/>
  <c r="D11" i="26" s="1"/>
  <c r="E11" i="26" s="1"/>
  <c r="F11" i="26" s="1"/>
  <c r="G11" i="26" s="1"/>
  <c r="H11" i="26" s="1"/>
  <c r="B14" i="26" s="1"/>
  <c r="C14" i="26" s="1"/>
  <c r="D14" i="26" s="1"/>
  <c r="E14" i="26" s="1"/>
  <c r="F14" i="26" s="1"/>
  <c r="G14" i="26" s="1"/>
  <c r="H14" i="26" s="1"/>
  <c r="B17" i="26" s="1"/>
  <c r="C17" i="26" s="1"/>
  <c r="D17" i="26" s="1"/>
  <c r="E17" i="26" s="1"/>
  <c r="F17" i="26" s="1"/>
  <c r="G17" i="26" s="1"/>
  <c r="H17" i="26" s="1"/>
  <c r="B20" i="26" s="1"/>
  <c r="C20" i="26" s="1"/>
  <c r="D20" i="26" s="1"/>
  <c r="E20" i="26" s="1"/>
  <c r="F20" i="26" s="1"/>
  <c r="G20" i="26" s="1"/>
  <c r="H20" i="26" s="1"/>
  <c r="B8" i="26"/>
  <c r="E8" i="34"/>
  <c r="F8" i="34" s="1"/>
  <c r="G8" i="34" s="1"/>
  <c r="H8" i="34" s="1"/>
  <c r="B11" i="34" s="1"/>
  <c r="C11" i="34" s="1"/>
  <c r="D11" i="34" s="1"/>
  <c r="E11" i="34" s="1"/>
  <c r="F11" i="34" s="1"/>
  <c r="G11" i="34" s="1"/>
  <c r="H11" i="34" s="1"/>
  <c r="B14" i="34" s="1"/>
  <c r="C14" i="34" s="1"/>
  <c r="D14" i="34" s="1"/>
  <c r="E14" i="34" s="1"/>
  <c r="F14" i="34" s="1"/>
  <c r="G14" i="34" s="1"/>
  <c r="H14" i="34" s="1"/>
  <c r="B17" i="34" s="1"/>
  <c r="C17" i="34" s="1"/>
  <c r="D17" i="34" s="1"/>
  <c r="E17" i="34" s="1"/>
  <c r="F17" i="34" s="1"/>
  <c r="G17" i="34" s="1"/>
  <c r="H17" i="34" s="1"/>
  <c r="B20" i="34" s="1"/>
  <c r="C20" i="34" s="1"/>
  <c r="D20" i="34" s="1"/>
  <c r="E20" i="34" s="1"/>
  <c r="F20" i="34" s="1"/>
  <c r="G20" i="34" s="1"/>
  <c r="H20" i="34" s="1"/>
  <c r="C8" i="34"/>
  <c r="B11" i="40"/>
  <c r="C11" i="40" s="1"/>
  <c r="D11" i="40" s="1"/>
  <c r="E11" i="40" s="1"/>
  <c r="F11" i="40" s="1"/>
  <c r="G11" i="40" s="1"/>
  <c r="H11" i="40" s="1"/>
  <c r="B14" i="40" s="1"/>
  <c r="C14" i="40" s="1"/>
  <c r="D14" i="40" s="1"/>
  <c r="E14" i="40" s="1"/>
  <c r="F14" i="40" s="1"/>
  <c r="G14" i="40" s="1"/>
  <c r="H14" i="40" s="1"/>
  <c r="B17" i="40" s="1"/>
  <c r="C17" i="40" s="1"/>
  <c r="D17" i="40" s="1"/>
  <c r="E17" i="40" s="1"/>
  <c r="F17" i="40" s="1"/>
  <c r="G17" i="40" s="1"/>
  <c r="H17" i="40" s="1"/>
  <c r="B20" i="40" s="1"/>
  <c r="C20" i="40" s="1"/>
  <c r="D20" i="40" s="1"/>
  <c r="E20" i="40" s="1"/>
  <c r="F20" i="40" s="1"/>
  <c r="G20" i="40" s="1"/>
  <c r="H20" i="40" s="1"/>
  <c r="G8" i="40"/>
  <c r="F8" i="35"/>
  <c r="G8" i="35" s="1"/>
  <c r="H8" i="35" s="1"/>
  <c r="B11" i="35" s="1"/>
  <c r="C11" i="35" s="1"/>
  <c r="D11" i="35" s="1"/>
  <c r="E11" i="35" s="1"/>
  <c r="F11" i="35" s="1"/>
  <c r="G11" i="35" s="1"/>
  <c r="H11" i="35" s="1"/>
  <c r="B14" i="35" s="1"/>
  <c r="C14" i="35" s="1"/>
  <c r="D14" i="35" s="1"/>
  <c r="E14" i="35" s="1"/>
  <c r="F14" i="35" s="1"/>
  <c r="G14" i="35" s="1"/>
  <c r="H14" i="35" s="1"/>
  <c r="B17" i="35" s="1"/>
  <c r="C17" i="35" s="1"/>
  <c r="D17" i="35" s="1"/>
  <c r="E17" i="35" s="1"/>
  <c r="F17" i="35" s="1"/>
  <c r="G17" i="35" s="1"/>
  <c r="H17" i="35" s="1"/>
  <c r="B20" i="35" s="1"/>
  <c r="C20" i="35" s="1"/>
  <c r="D20" i="35" s="1"/>
  <c r="E20" i="35" s="1"/>
  <c r="F20" i="35" s="1"/>
  <c r="G20" i="35" s="1"/>
  <c r="H20" i="35" s="1"/>
  <c r="D8" i="35"/>
  <c r="H9" i="38"/>
  <c r="B12" i="38" s="1"/>
  <c r="C12" i="38" s="1"/>
  <c r="D12" i="38" s="1"/>
  <c r="E12" i="38" s="1"/>
  <c r="B12" i="40"/>
  <c r="C12" i="40" s="1"/>
  <c r="D12" i="40" s="1"/>
  <c r="E12" i="40" s="1"/>
  <c r="H8" i="38"/>
  <c r="B11" i="38" s="1"/>
  <c r="C11" i="38" s="1"/>
  <c r="D11" i="38" s="1"/>
  <c r="E11" i="38" s="1"/>
  <c r="F11" i="38" s="1"/>
  <c r="G11" i="38" s="1"/>
  <c r="H11" i="38" s="1"/>
  <c r="B14" i="38" s="1"/>
  <c r="C14" i="38" s="1"/>
  <c r="D14" i="38" s="1"/>
  <c r="E14" i="38" s="1"/>
  <c r="F14" i="38" s="1"/>
  <c r="G14" i="38" s="1"/>
  <c r="H14" i="38" s="1"/>
  <c r="B17" i="38" s="1"/>
  <c r="C17" i="38" s="1"/>
  <c r="D17" i="38" s="1"/>
  <c r="E17" i="38" s="1"/>
  <c r="F17" i="38" s="1"/>
  <c r="G17" i="38" s="1"/>
  <c r="H17" i="38" s="1"/>
  <c r="B20" i="38" s="1"/>
  <c r="C20" i="38" s="1"/>
  <c r="D20" i="38" s="1"/>
  <c r="E20" i="38" s="1"/>
  <c r="F20" i="38" s="1"/>
  <c r="G20" i="38" s="1"/>
  <c r="H20" i="38" s="1"/>
  <c r="G8" i="36"/>
  <c r="H8" i="36" s="1"/>
  <c r="B11" i="36" s="1"/>
  <c r="C11" i="36" s="1"/>
  <c r="D11" i="36" s="1"/>
  <c r="E11" i="36" s="1"/>
  <c r="F11" i="36" s="1"/>
  <c r="G11" i="36" s="1"/>
  <c r="H11" i="36" s="1"/>
  <c r="B14" i="36" s="1"/>
  <c r="C14" i="36" s="1"/>
  <c r="D14" i="36" s="1"/>
  <c r="E14" i="36" s="1"/>
  <c r="F14" i="36" s="1"/>
  <c r="G14" i="36" s="1"/>
  <c r="H14" i="36" s="1"/>
  <c r="B17" i="36" s="1"/>
  <c r="C17" i="36" s="1"/>
  <c r="D17" i="36" s="1"/>
  <c r="E17" i="36" s="1"/>
  <c r="F17" i="36" s="1"/>
  <c r="G17" i="36" s="1"/>
  <c r="H17" i="36" s="1"/>
  <c r="B20" i="36" s="1"/>
  <c r="C20" i="36" s="1"/>
  <c r="D20" i="36" s="1"/>
  <c r="E20" i="36" s="1"/>
  <c r="F20" i="36" s="1"/>
  <c r="G20" i="36" s="1"/>
  <c r="H20" i="36" s="1"/>
  <c r="G9" i="36"/>
  <c r="H9" i="36" s="1"/>
  <c r="B12" i="36" s="1"/>
  <c r="C12" i="36" s="1"/>
  <c r="D12" i="36" s="1"/>
  <c r="E12" i="36" s="1"/>
  <c r="F9" i="35"/>
  <c r="G9" i="35" s="1"/>
  <c r="H9" i="35" s="1"/>
  <c r="E9" i="34"/>
  <c r="F9" i="34" s="1"/>
  <c r="I20" i="26"/>
  <c r="G9" i="26"/>
  <c r="H9" i="26" s="1"/>
  <c r="C4" i="26"/>
  <c r="F12" i="40" l="1"/>
  <c r="F12" i="38"/>
  <c r="F12" i="36"/>
  <c r="B12" i="35"/>
  <c r="C12" i="35" s="1"/>
  <c r="D12" i="35" s="1"/>
  <c r="E12" i="35" s="1"/>
  <c r="G9" i="34"/>
  <c r="B12" i="26"/>
  <c r="C12" i="26" s="1"/>
  <c r="D12" i="26" s="1"/>
  <c r="E12" i="26" s="1"/>
  <c r="F12" i="26" s="1"/>
  <c r="G12" i="26" s="1"/>
  <c r="H12" i="26" s="1"/>
  <c r="B15" i="26" s="1"/>
  <c r="C15" i="26" s="1"/>
  <c r="D15" i="26" s="1"/>
  <c r="E15" i="26" s="1"/>
  <c r="F15" i="26" s="1"/>
  <c r="G15" i="26" s="1"/>
  <c r="G12" i="40" l="1"/>
  <c r="G12" i="38"/>
  <c r="G12" i="36"/>
  <c r="F12" i="35"/>
  <c r="H9" i="34"/>
  <c r="H15" i="26"/>
  <c r="B18" i="26" s="1"/>
  <c r="C18" i="26" s="1"/>
  <c r="D18" i="26" s="1"/>
  <c r="E18" i="26" s="1"/>
  <c r="H12" i="40" l="1"/>
  <c r="H12" i="38"/>
  <c r="H12" i="36"/>
  <c r="G12" i="35"/>
  <c r="B12" i="34"/>
  <c r="C12" i="34" s="1"/>
  <c r="D12" i="34" s="1"/>
  <c r="E12" i="34" s="1"/>
  <c r="F18" i="26"/>
  <c r="G18" i="26" s="1"/>
  <c r="H18" i="26" s="1"/>
  <c r="B21" i="26" s="1"/>
  <c r="B15" i="40" l="1"/>
  <c r="C15" i="40" s="1"/>
  <c r="D15" i="40" s="1"/>
  <c r="E15" i="40" s="1"/>
  <c r="B15" i="38"/>
  <c r="C15" i="38" s="1"/>
  <c r="D15" i="38" s="1"/>
  <c r="E15" i="38" s="1"/>
  <c r="B15" i="36"/>
  <c r="C15" i="36" s="1"/>
  <c r="D15" i="36" s="1"/>
  <c r="E15" i="36" s="1"/>
  <c r="H12" i="35"/>
  <c r="F12" i="34"/>
  <c r="F15" i="40" l="1"/>
  <c r="F15" i="38"/>
  <c r="F15" i="36"/>
  <c r="B15" i="35"/>
  <c r="C15" i="35" s="1"/>
  <c r="D15" i="35" s="1"/>
  <c r="E15" i="35" s="1"/>
  <c r="G12" i="34"/>
  <c r="G15" i="40" l="1"/>
  <c r="G15" i="38"/>
  <c r="G15" i="36"/>
  <c r="F15" i="35"/>
  <c r="H12" i="34"/>
  <c r="B15" i="41" l="1"/>
  <c r="C15" i="41" s="1"/>
  <c r="D15" i="41" s="1"/>
  <c r="E15" i="41" s="1"/>
  <c r="H15" i="40"/>
  <c r="H15" i="38"/>
  <c r="H15" i="36"/>
  <c r="G15" i="35"/>
  <c r="B15" i="34"/>
  <c r="C15" i="34" s="1"/>
  <c r="D15" i="34" s="1"/>
  <c r="E15" i="34" s="1"/>
  <c r="F15" i="41" l="1"/>
  <c r="B18" i="40"/>
  <c r="C18" i="40" s="1"/>
  <c r="D18" i="40" s="1"/>
  <c r="E18" i="40" s="1"/>
  <c r="B18" i="38"/>
  <c r="C18" i="38" s="1"/>
  <c r="D18" i="38" s="1"/>
  <c r="E18" i="38" s="1"/>
  <c r="B18" i="36"/>
  <c r="C18" i="36" s="1"/>
  <c r="D18" i="36" s="1"/>
  <c r="E18" i="36" s="1"/>
  <c r="H15" i="35"/>
  <c r="F15" i="34"/>
  <c r="G15" i="41" l="1"/>
  <c r="F18" i="40"/>
  <c r="F18" i="38"/>
  <c r="F18" i="36"/>
  <c r="B18" i="35"/>
  <c r="C18" i="35" s="1"/>
  <c r="D18" i="35" s="1"/>
  <c r="E18" i="35" s="1"/>
  <c r="G15" i="34"/>
  <c r="H15" i="41" l="1"/>
  <c r="G18" i="40"/>
  <c r="G18" i="38"/>
  <c r="G18" i="36"/>
  <c r="F18" i="35"/>
  <c r="H15" i="34"/>
  <c r="H18" i="36" l="1"/>
  <c r="B21" i="36" s="1"/>
  <c r="C21" i="36" s="1"/>
  <c r="D21" i="36" s="1"/>
  <c r="E21" i="36" s="1"/>
  <c r="B18" i="41"/>
  <c r="C18" i="41" s="1"/>
  <c r="D18" i="41" s="1"/>
  <c r="E18" i="41" s="1"/>
  <c r="H18" i="40"/>
  <c r="H18" i="38"/>
  <c r="G18" i="35"/>
  <c r="H18" i="35" s="1"/>
  <c r="B21" i="35" s="1"/>
  <c r="C21" i="35" s="1"/>
  <c r="D21" i="35" s="1"/>
  <c r="B18" i="34"/>
  <c r="C18" i="34" s="1"/>
  <c r="D18" i="34" s="1"/>
  <c r="E18" i="34" s="1"/>
  <c r="F18" i="41" l="1"/>
  <c r="B21" i="38"/>
  <c r="C21" i="38" s="1"/>
  <c r="D21" i="38" s="1"/>
  <c r="E21" i="38" s="1"/>
  <c r="F21" i="38" s="1"/>
  <c r="B21" i="40"/>
  <c r="C21" i="40" s="1"/>
  <c r="D21" i="40" s="1"/>
  <c r="E21" i="40" s="1"/>
  <c r="F21" i="40" s="1"/>
  <c r="G21" i="40" s="1"/>
  <c r="F18" i="34"/>
  <c r="G18" i="34" s="1"/>
  <c r="H18" i="34" s="1"/>
  <c r="B21" i="34" s="1"/>
  <c r="C21" i="34" s="1"/>
  <c r="G18" i="41" l="1"/>
  <c r="H18" i="41" s="1"/>
  <c r="B21" i="41" s="1"/>
  <c r="C21" i="41" s="1"/>
  <c r="D21" i="41" s="1"/>
  <c r="E21" i="41" s="1"/>
  <c r="F21" i="41" s="1"/>
  <c r="G21" i="41" s="1"/>
  <c r="H21" i="41" s="1"/>
</calcChain>
</file>

<file path=xl/sharedStrings.xml><?xml version="1.0" encoding="utf-8"?>
<sst xmlns="http://schemas.openxmlformats.org/spreadsheetml/2006/main" count="6065" uniqueCount="347">
  <si>
    <t>Nom du patient :</t>
  </si>
  <si>
    <t>DIMANCHE</t>
  </si>
  <si>
    <t>LUNDI</t>
  </si>
  <si>
    <t>MARDI</t>
  </si>
  <si>
    <t>MERCREDI</t>
  </si>
  <si>
    <t>JEUDI</t>
  </si>
  <si>
    <t>VENDREDI</t>
  </si>
  <si>
    <t>SAMEDI</t>
  </si>
  <si>
    <t>LÉGENDE</t>
  </si>
  <si>
    <t>Daratumumab (Darzalex)</t>
  </si>
  <si>
    <t>CALENDRIER</t>
  </si>
  <si>
    <t>Service d’oncologie</t>
  </si>
  <si>
    <t>Lénalidomide (Revlimid)</t>
  </si>
  <si>
    <t>Prise de sang</t>
  </si>
  <si>
    <t xml:space="preserve">  </t>
  </si>
  <si>
    <t xml:space="preserve"> </t>
  </si>
  <si>
    <t>Mercredi</t>
  </si>
  <si>
    <t xml:space="preserve">Cet outil a été développé par le CIUSSSE-CHUS. </t>
  </si>
  <si>
    <r>
      <t>N</t>
    </r>
    <r>
      <rPr>
        <vertAlign val="superscript"/>
        <sz val="10"/>
        <color theme="1"/>
        <rFont val="Arial"/>
        <family val="2"/>
      </rPr>
      <t>o</t>
    </r>
    <r>
      <rPr>
        <sz val="10"/>
        <color theme="1"/>
        <rFont val="Arial"/>
        <family val="2"/>
      </rPr>
      <t xml:space="preserve"> de dossier :</t>
    </r>
  </si>
  <si>
    <t>Remise du prochain calendrier</t>
  </si>
  <si>
    <t xml:space="preserve">Dexaméthasone (Decadron) </t>
  </si>
  <si>
    <t>DRd Cycles 3-6</t>
  </si>
  <si>
    <t>DRd Cycles 7+</t>
  </si>
  <si>
    <t>DRd Cycle 1 et 2</t>
  </si>
  <si>
    <t>Lundi</t>
  </si>
  <si>
    <t>Mardi</t>
  </si>
  <si>
    <t>DRD 1-2 Lun</t>
  </si>
  <si>
    <t>Jeudi</t>
  </si>
  <si>
    <t>Vendredi</t>
  </si>
  <si>
    <t>DRD 1-2 Mar</t>
  </si>
  <si>
    <t>DRD 1-2 Jeu</t>
  </si>
  <si>
    <t>DRD 1-2 Ven</t>
  </si>
  <si>
    <t>Samedi</t>
  </si>
  <si>
    <t>Dimanche</t>
  </si>
  <si>
    <t>DRD 1-2 Sam</t>
  </si>
  <si>
    <t>DRD 1-2 Dim</t>
  </si>
  <si>
    <t>DRD 1-2 Mer</t>
  </si>
  <si>
    <t>Jour du début du cycle :</t>
  </si>
  <si>
    <r>
      <t>N</t>
    </r>
    <r>
      <rPr>
        <vertAlign val="superscript"/>
        <sz val="10"/>
        <color theme="1"/>
        <rFont val="Arial"/>
        <family val="2"/>
      </rPr>
      <t>o</t>
    </r>
    <r>
      <rPr>
        <sz val="10"/>
        <color theme="1"/>
        <rFont val="Arial"/>
        <family val="2"/>
      </rPr>
      <t xml:space="preserve"> de cycle :</t>
    </r>
  </si>
  <si>
    <t>Protocole :</t>
  </si>
  <si>
    <t>Input Min Start Date</t>
  </si>
  <si>
    <t>DRD 3-6 Lun</t>
  </si>
  <si>
    <t>DRD 3-6 Mar</t>
  </si>
  <si>
    <t>DRD 3-6 Mer</t>
  </si>
  <si>
    <t>DRD 3-6 Jeu</t>
  </si>
  <si>
    <t>DRD 3-6 Ven</t>
  </si>
  <si>
    <t>DRD 3-6 Sam</t>
  </si>
  <si>
    <t>DRD 3-6 Dim</t>
  </si>
  <si>
    <t>DRD 7+ Lun</t>
  </si>
  <si>
    <t>DRD 7+ Mar</t>
  </si>
  <si>
    <t>DRD 7+ Mer</t>
  </si>
  <si>
    <t>DRD 7+ Jeu</t>
  </si>
  <si>
    <t>DRD 7+ Ven</t>
  </si>
  <si>
    <t>DRD 7+ Sam</t>
  </si>
  <si>
    <t>DRD 7+ Dim</t>
  </si>
  <si>
    <t>Jour 0</t>
  </si>
  <si>
    <t>Bortézomib (Velcade)</t>
  </si>
  <si>
    <t>Melphalan (Alkeran)</t>
  </si>
  <si>
    <t>D-VMP Cycle 1 Jours 1-21</t>
  </si>
  <si>
    <t/>
  </si>
  <si>
    <t>D-VMP Cycle 1 Jours 22-42</t>
  </si>
  <si>
    <t>Jour 21</t>
  </si>
  <si>
    <t>DVMP C1 1-21 Lun</t>
  </si>
  <si>
    <t>DVMP C1 22-42 Lun</t>
  </si>
  <si>
    <t>DVMP C1 1-21 Mar</t>
  </si>
  <si>
    <t>DVMP C1 1-21 Mer</t>
  </si>
  <si>
    <t>DVMP C1 1-21 Jeu</t>
  </si>
  <si>
    <t>DVMP C1 1-21 Ven</t>
  </si>
  <si>
    <t>DVMP C1 1-21 Sam</t>
  </si>
  <si>
    <t>DVMP C1 1-21 Dim</t>
  </si>
  <si>
    <t>DVMP C2 1-21 Lun</t>
  </si>
  <si>
    <t>DVMP C2 1-21 Mar</t>
  </si>
  <si>
    <t>DVMP C2 1-21 Mer</t>
  </si>
  <si>
    <t>DVMP C2 1-21 Jeu</t>
  </si>
  <si>
    <t>DVMP C2 1-21 Ven</t>
  </si>
  <si>
    <t>DVMP C2 1-21 Sam</t>
  </si>
  <si>
    <t>DVMP C2 1-21 Dim</t>
  </si>
  <si>
    <t>D-VMP Cycles 2-9 Jours 1-21</t>
  </si>
  <si>
    <t>DVMP C1 22-42 Mar</t>
  </si>
  <si>
    <t>DVMP C1 22-42 Mer</t>
  </si>
  <si>
    <t>DVMP C1 22-42 Jeu</t>
  </si>
  <si>
    <t>DVMP C1 22-42 Ven</t>
  </si>
  <si>
    <t>DVMP C1 22-42 Sam</t>
  </si>
  <si>
    <t>DVMP C1 22-42 Dim</t>
  </si>
  <si>
    <t>DVMP C2 22-42 Lun</t>
  </si>
  <si>
    <t>DVMP C2 22-42 Mar</t>
  </si>
  <si>
    <t>DVMP C2 22-42 Mer</t>
  </si>
  <si>
    <t>DVMP C2 22-42 Jeu</t>
  </si>
  <si>
    <t>DVMP C2 22-42 Ven</t>
  </si>
  <si>
    <t>DVMP C2 22-42 Sam</t>
  </si>
  <si>
    <t>DVMP C2 22-42 Dim</t>
  </si>
  <si>
    <t>D-VMP Cycles 2-9 Jours 22-42</t>
  </si>
  <si>
    <t>DVMP C10+ Lun</t>
  </si>
  <si>
    <t>DVMP C10+ Mar</t>
  </si>
  <si>
    <t>DVMP C10+ Mer</t>
  </si>
  <si>
    <t>DVMP C10+ Jeu</t>
  </si>
  <si>
    <t>DVMP C10+ Ven</t>
  </si>
  <si>
    <t>DVMP C10+ Sam</t>
  </si>
  <si>
    <t>DVMP C10+ Dim</t>
  </si>
  <si>
    <t>DVD C4-8 Lun</t>
  </si>
  <si>
    <t>DVD C4-8 Mar</t>
  </si>
  <si>
    <t>DVD C4-8 Mer</t>
  </si>
  <si>
    <t>DVD C4-8 Jeu</t>
  </si>
  <si>
    <t>DVD C4-8 Ven</t>
  </si>
  <si>
    <t>DVD C4-8 Sam</t>
  </si>
  <si>
    <t>DVD C4-8 Dim</t>
  </si>
  <si>
    <t>DVD C9+ Lun</t>
  </si>
  <si>
    <t>DVD C9+ Mar</t>
  </si>
  <si>
    <t>DVD C9+ Mer</t>
  </si>
  <si>
    <t>DVD C9+ Jeu</t>
  </si>
  <si>
    <t>DVD C9+ Ven</t>
  </si>
  <si>
    <t>DVD C9+ Sam</t>
  </si>
  <si>
    <t>DVD C9+ Dim</t>
  </si>
  <si>
    <t>DVD C1-3 Lun</t>
  </si>
  <si>
    <t>DVD C1-3 Mar</t>
  </si>
  <si>
    <t>DVD C1-3 Mer</t>
  </si>
  <si>
    <t>DVD C1-3 Jeu</t>
  </si>
  <si>
    <t>DVD C1-3 Ven</t>
  </si>
  <si>
    <t>DVD C1-3 Sam</t>
  </si>
  <si>
    <t>DVD C1-3 Dim</t>
  </si>
  <si>
    <t>DVD C1-2 Lun</t>
  </si>
  <si>
    <t>DVD C1-2 Mar</t>
  </si>
  <si>
    <t>DVD C1-2 Mer</t>
  </si>
  <si>
    <t>DVD C1-2 Jeu</t>
  </si>
  <si>
    <t>DVD C1-2 Ven</t>
  </si>
  <si>
    <t>DVD C1-2 Sam</t>
  </si>
  <si>
    <t>DVD C1-2 Dim</t>
  </si>
  <si>
    <t>Retour à la page d’accueil</t>
  </si>
  <si>
    <t xml:space="preserve">Choix du Protocole et Cycle : </t>
  </si>
  <si>
    <t>Aller au français</t>
  </si>
  <si>
    <t>Sunday</t>
  </si>
  <si>
    <t>Cycle #:</t>
  </si>
  <si>
    <t>Patient Name:</t>
  </si>
  <si>
    <t>Protocol:</t>
  </si>
  <si>
    <t>Cycle Start Day:</t>
  </si>
  <si>
    <t>File Number:</t>
  </si>
  <si>
    <t>Oncology Department</t>
  </si>
  <si>
    <t xml:space="preserve">This tool was developed by CIUSSSE-CHUS. </t>
  </si>
  <si>
    <t>Legend</t>
  </si>
  <si>
    <t>SUNDAY</t>
  </si>
  <si>
    <t>MONDAY</t>
  </si>
  <si>
    <t>TUESDAY</t>
  </si>
  <si>
    <t>WEDNESDAY</t>
  </si>
  <si>
    <t>THURSDAY</t>
  </si>
  <si>
    <t>FRIDAY</t>
  </si>
  <si>
    <t>SATURDAY</t>
  </si>
  <si>
    <t>Day 0</t>
  </si>
  <si>
    <t>Delivery of Next Calendar</t>
  </si>
  <si>
    <t xml:space="preserve">Dexamethasone (Decadron) </t>
  </si>
  <si>
    <t>Blood Test</t>
  </si>
  <si>
    <t>Lenalidomide (Revlimid)</t>
  </si>
  <si>
    <t>Return to the home page</t>
  </si>
  <si>
    <t>DRd Cycle 1 and 2</t>
  </si>
  <si>
    <t>Monday</t>
  </si>
  <si>
    <t>Tuesday</t>
  </si>
  <si>
    <t>Wednesday</t>
  </si>
  <si>
    <t>Thursday</t>
  </si>
  <si>
    <t>Friday</t>
  </si>
  <si>
    <t>Saturday</t>
  </si>
  <si>
    <t>DVMP C1 1-21 Mon</t>
  </si>
  <si>
    <t>DVMP C1 1-21 Tue</t>
  </si>
  <si>
    <t>DVMP C1 1-21 Wed</t>
  </si>
  <si>
    <t>DVMP C1 1-21 Fri</t>
  </si>
  <si>
    <t>DVMP C1 1-21 Sat</t>
  </si>
  <si>
    <t>DVMP C1 1-21 Sun</t>
  </si>
  <si>
    <t>DVMP C1 22-42 Sun</t>
  </si>
  <si>
    <t>DVMP C1 22-42 Mon</t>
  </si>
  <si>
    <t>DVMP C1 22-42 Tue</t>
  </si>
  <si>
    <t>DVMP C1 22-42 Wed</t>
  </si>
  <si>
    <t>DVMP C1 1-21 Thu</t>
  </si>
  <si>
    <t>DVMP C1 22-42 Thu</t>
  </si>
  <si>
    <t>DVMP C1 22-42 Fri</t>
  </si>
  <si>
    <t>DVMP C1 22-42 Sat</t>
  </si>
  <si>
    <t>DVMP C2 1-21 Mon</t>
  </si>
  <si>
    <t>DVMP C2 1-21 Tue</t>
  </si>
  <si>
    <t>DVMP C2 1-21 Wed</t>
  </si>
  <si>
    <t>DVMP C2 1-21 Thu</t>
  </si>
  <si>
    <t>DVMP C2 1-21 Fri</t>
  </si>
  <si>
    <t>DVMP C2 1-21 Sat</t>
  </si>
  <si>
    <t>DVMP C2 1-21 Sun</t>
  </si>
  <si>
    <t>DVMP C2 22-42 Mon</t>
  </si>
  <si>
    <t>DVMP C2 22-42 Tue</t>
  </si>
  <si>
    <t>DVMP C2 22-42 Wed</t>
  </si>
  <si>
    <t>DVMP C2 22-42 Thu</t>
  </si>
  <si>
    <t>DVMP C2 22-42 Fri</t>
  </si>
  <si>
    <t>DVMP C2 22-42 Sat</t>
  </si>
  <si>
    <t>DVMP C2 22-42 Sun</t>
  </si>
  <si>
    <t>DVMP C10+ Mon</t>
  </si>
  <si>
    <t>DVMP C10+ Tue</t>
  </si>
  <si>
    <t>DVMP C10+ Wed</t>
  </si>
  <si>
    <t>DVMP C10+ Thu</t>
  </si>
  <si>
    <t>DVMP C10+ Fri</t>
  </si>
  <si>
    <t>DVMP C10+ Sat</t>
  </si>
  <si>
    <t>DVMP C10+ Sun</t>
  </si>
  <si>
    <t>DRD 1-2 Mon</t>
  </si>
  <si>
    <t>DRD 1-2 Tue</t>
  </si>
  <si>
    <t>DRD 1-2 Wed</t>
  </si>
  <si>
    <t>DRD 1-2 Thu</t>
  </si>
  <si>
    <t>DRD 1-2 Fri</t>
  </si>
  <si>
    <t>DRD 1-2 Sat</t>
  </si>
  <si>
    <t>DRD 1-2 Sun</t>
  </si>
  <si>
    <t>DRD 3-6 Mon</t>
  </si>
  <si>
    <t>DRD 3-6 Tue</t>
  </si>
  <si>
    <t>DRD 3-6 Wed</t>
  </si>
  <si>
    <t>DRD 3-6 Thu</t>
  </si>
  <si>
    <t>DRD 3-6 Fri</t>
  </si>
  <si>
    <t>DRD 3-6 Sat</t>
  </si>
  <si>
    <t>DRD 3-6 Sun</t>
  </si>
  <si>
    <t>DRD 7+ Mon</t>
  </si>
  <si>
    <t>DRD 7+ Tue</t>
  </si>
  <si>
    <t>DRD 7+ Wed</t>
  </si>
  <si>
    <t>DRD 7+ Thu</t>
  </si>
  <si>
    <t>DRD 7+ Fri</t>
  </si>
  <si>
    <t>DRD 7+ Sat</t>
  </si>
  <si>
    <t>DRD 7+ Sun</t>
  </si>
  <si>
    <t>DVD C1-2 Mon</t>
  </si>
  <si>
    <t>DVD C1-2 Tue</t>
  </si>
  <si>
    <t>DVD C1-2 Wed</t>
  </si>
  <si>
    <t>DVD C1-2 Thu</t>
  </si>
  <si>
    <t>DVD C1-2 Fri</t>
  </si>
  <si>
    <t>DVD C1-2 Sat</t>
  </si>
  <si>
    <t>DVD C1-2 Sun</t>
  </si>
  <si>
    <t>DVD C1-3 Mon</t>
  </si>
  <si>
    <t>DVD C1-3 Tue</t>
  </si>
  <si>
    <t>DVD C1-3 Wed</t>
  </si>
  <si>
    <t>DVD C1-3 Thu</t>
  </si>
  <si>
    <t>DVD C1-3 Fri</t>
  </si>
  <si>
    <t>DVD C1-3 Sat</t>
  </si>
  <si>
    <t>DVD C1-3 Sun</t>
  </si>
  <si>
    <t>DVD C4-8 Mon</t>
  </si>
  <si>
    <t>DVD C4-8 Tue</t>
  </si>
  <si>
    <t>DVD C4-8 Wed</t>
  </si>
  <si>
    <t>DVD C4-8 Thu</t>
  </si>
  <si>
    <t>DVD C4-8 Fri</t>
  </si>
  <si>
    <t>DVD C4-8 Sat</t>
  </si>
  <si>
    <t>DVD C4-8 Sun</t>
  </si>
  <si>
    <t>DVD C9+ Mon</t>
  </si>
  <si>
    <t>DVD C9+ Tue</t>
  </si>
  <si>
    <t>DVD C9+ Wed</t>
  </si>
  <si>
    <t>DVD C9+ Thu</t>
  </si>
  <si>
    <t>DVD C9+ Fri</t>
  </si>
  <si>
    <t>DVD C9+ Sat</t>
  </si>
  <si>
    <t>DVD C9+ Sun</t>
  </si>
  <si>
    <t>Patient Name</t>
  </si>
  <si>
    <t>Cycle Number:</t>
  </si>
  <si>
    <t>CALENDAR</t>
  </si>
  <si>
    <t>Cycle Start Date:</t>
  </si>
  <si>
    <t>Choice of Protocol and Cycle:</t>
  </si>
  <si>
    <t>Delivery of next calendar</t>
  </si>
  <si>
    <t>DVD C3-6 Lun</t>
  </si>
  <si>
    <t>DVD C3-6 Mar</t>
  </si>
  <si>
    <t>DVD C3-6 Mer</t>
  </si>
  <si>
    <t>DVD C3-6 Jeu</t>
  </si>
  <si>
    <t>DVD C3-6 Ven</t>
  </si>
  <si>
    <t>DVD C3-6 Sam</t>
  </si>
  <si>
    <t>DVD C3-6 Dim</t>
  </si>
  <si>
    <t>Go to English</t>
  </si>
  <si>
    <t>DVD C3-6 Mon</t>
  </si>
  <si>
    <t>DVD C3-6 Tue</t>
  </si>
  <si>
    <t>DVD C3-6 Wed</t>
  </si>
  <si>
    <t>DVD C3-6 Thu</t>
  </si>
  <si>
    <t>DVD C3-6 Fri</t>
  </si>
  <si>
    <t>DVD C3-6 Sat</t>
  </si>
  <si>
    <t>DVD C3-6 Sun</t>
  </si>
  <si>
    <t>Bortezomib (Velcade)</t>
  </si>
  <si>
    <t>LEGEND</t>
  </si>
  <si>
    <t>Return to the Home Page</t>
  </si>
  <si>
    <t>D-VMP Cycle 1 Days 1-21</t>
  </si>
  <si>
    <t>D-VMP Cycle 1 Days 22-42</t>
  </si>
  <si>
    <t>Day 21</t>
  </si>
  <si>
    <t>D-VMP Cycles 2-9 Days 22-42</t>
  </si>
  <si>
    <t>D-VMP Cycles 2-9 Days 1-21</t>
  </si>
  <si>
    <t>`</t>
  </si>
  <si>
    <t xml:space="preserve">Thursday </t>
  </si>
  <si>
    <t>D-VMP Cycles 10+</t>
  </si>
  <si>
    <t>D-VMP Cycle 2-9 Jours 1-21</t>
  </si>
  <si>
    <t>D-VMP Cycle 2-9 Jours 22-42</t>
  </si>
  <si>
    <t>D-VMP Cycle 2-9 Days 1-21</t>
  </si>
  <si>
    <t>D-VMP Cycle 2-9 Days 22-42</t>
  </si>
  <si>
    <t xml:space="preserve">n = nombre de comprimés </t>
  </si>
  <si>
    <t>Prednisone (50mg)</t>
  </si>
  <si>
    <t>Prednisone (5 mg)</t>
  </si>
  <si>
    <t>n = number of pills</t>
  </si>
  <si>
    <t>Prednisone (50 mg)</t>
  </si>
  <si>
    <t>DVD C7+ Lun</t>
  </si>
  <si>
    <t>DVD C7+ Mar</t>
  </si>
  <si>
    <t>DVD C7+ Mer</t>
  </si>
  <si>
    <t>DVD C7+ Jeu</t>
  </si>
  <si>
    <t>DVD C7+ Ven</t>
  </si>
  <si>
    <t>DVD C7+ Sam</t>
  </si>
  <si>
    <t>DVD C7+ Dim</t>
  </si>
  <si>
    <t>DVD C7+ Mon</t>
  </si>
  <si>
    <t>DVD C7+ Tue</t>
  </si>
  <si>
    <t>DVD C7+ Wed</t>
  </si>
  <si>
    <t>DVD C7+ Thu</t>
  </si>
  <si>
    <t>DVD C7+ Fri</t>
  </si>
  <si>
    <t>DVD C7+ Sat</t>
  </si>
  <si>
    <t>DVD C7+ Sun</t>
  </si>
  <si>
    <t xml:space="preserve">N = nombre de comprimés </t>
  </si>
  <si>
    <t>N = number of pills</t>
  </si>
  <si>
    <t>Starting Day (dd)</t>
  </si>
  <si>
    <t>Starting Year (yyyy)</t>
  </si>
  <si>
    <t>Treatment Start Date:</t>
  </si>
  <si>
    <t>Starting Month (mmm)</t>
  </si>
  <si>
    <t>Jan</t>
  </si>
  <si>
    <t>Feb</t>
  </si>
  <si>
    <t>Mar</t>
  </si>
  <si>
    <t>Apr</t>
  </si>
  <si>
    <t>May</t>
  </si>
  <si>
    <t>Jun</t>
  </si>
  <si>
    <t>Jul</t>
  </si>
  <si>
    <t>Aug</t>
  </si>
  <si>
    <t>Sep</t>
  </si>
  <si>
    <t>Oct</t>
  </si>
  <si>
    <t>Nov</t>
  </si>
  <si>
    <t>Dec</t>
  </si>
  <si>
    <t>janv.</t>
  </si>
  <si>
    <t>mars</t>
  </si>
  <si>
    <t>avril</t>
  </si>
  <si>
    <t>mai</t>
  </si>
  <si>
    <t>juin</t>
  </si>
  <si>
    <t>juil.</t>
  </si>
  <si>
    <t>sept.</t>
  </si>
  <si>
    <t>oct.</t>
  </si>
  <si>
    <t>nov.</t>
  </si>
  <si>
    <t>déc.</t>
  </si>
  <si>
    <t xml:space="preserve">Début du traitement </t>
  </si>
  <si>
    <t>Année de début (AAAA)</t>
  </si>
  <si>
    <r>
      <t>Mois de d</t>
    </r>
    <r>
      <rPr>
        <b/>
        <sz val="10"/>
        <rFont val="Arial"/>
        <family val="2"/>
      </rPr>
      <t>é</t>
    </r>
    <r>
      <rPr>
        <b/>
        <sz val="10"/>
        <rFont val="Arial"/>
        <family val="2"/>
        <scheme val="major"/>
      </rPr>
      <t>but (MMMM)</t>
    </r>
  </si>
  <si>
    <r>
      <t>Jour de d</t>
    </r>
    <r>
      <rPr>
        <b/>
        <sz val="10"/>
        <rFont val="Arial"/>
        <family val="2"/>
      </rPr>
      <t>é</t>
    </r>
    <r>
      <rPr>
        <b/>
        <sz val="10"/>
        <rFont val="Arial"/>
        <family val="2"/>
        <scheme val="major"/>
      </rPr>
      <t>but (DD)</t>
    </r>
  </si>
  <si>
    <t>DVd (28 jours) Cycle 1-2</t>
  </si>
  <si>
    <t>DVd (28 jours) Cycle 3-6</t>
  </si>
  <si>
    <t>DVd (28 jours) Cycles 7+</t>
  </si>
  <si>
    <t>DVd Standard (21 jours) Cycle 1-3</t>
  </si>
  <si>
    <t>DVd Standard (21 jours) Cycle 4-8</t>
  </si>
  <si>
    <t>DVd (28 days) Cycle 1-2</t>
  </si>
  <si>
    <t>DVd (28 days) Cycle 3-6</t>
  </si>
  <si>
    <t>DVd Standard (21 days) Cycle 1-3</t>
  </si>
  <si>
    <t>DVd Standard (21 days) Cycle 4-8</t>
  </si>
  <si>
    <t>DVd (28 days) Cycle 7+</t>
  </si>
  <si>
    <t>DVd Standard (21 days) Cycle 9+</t>
  </si>
  <si>
    <t>DVd Standard (21 jours) Cycle 9+</t>
  </si>
  <si>
    <t>DVd (28 Jours) Cycle 1-2</t>
  </si>
  <si>
    <t>DVd (28 Jours) Cycle 3-6</t>
  </si>
  <si>
    <t>DVd (28 Jours) Cycle 7+</t>
  </si>
  <si>
    <r>
      <t>f</t>
    </r>
    <r>
      <rPr>
        <sz val="11"/>
        <color theme="0"/>
        <rFont val="Calibri"/>
        <family val="2"/>
      </rPr>
      <t>é</t>
    </r>
    <r>
      <rPr>
        <sz val="11"/>
        <color theme="0"/>
        <rFont val="Trebuchet MS"/>
        <family val="2"/>
        <scheme val="minor"/>
      </rPr>
      <t>vr.</t>
    </r>
  </si>
  <si>
    <r>
      <t>ao</t>
    </r>
    <r>
      <rPr>
        <sz val="11"/>
        <color theme="0"/>
        <rFont val="Calibri"/>
        <family val="2"/>
      </rPr>
      <t>û</t>
    </r>
    <r>
      <rPr>
        <sz val="11"/>
        <color theme="0"/>
        <rFont val="Trebuchet MS"/>
        <family val="2"/>
      </rPr>
      <t>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</si>
</sst>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#,##0.00\ &quot;€&quot;;[Red]\-#,##0.00\ &quot;€&quot;"/>
    <numFmt numFmtId="165" formatCode="dd"/>
    <numFmt numFmtId="166" formatCode="\J\o\u\r\ #"/>
    <numFmt numFmtId="167" formatCode="[$-C0C]d\ mmm\ yyyy;@"/>
    <numFmt numFmtId="168" formatCode="&quot;Day&quot;\ #"/>
    <numFmt numFmtId="169" formatCode="[$-1009]mmmm\ d\,\ yyyy;@"/>
    <numFmt numFmtId="170" formatCode="[&lt;=9999999]00;General"/>
  </numFmts>
  <fonts count="51">
    <font>
      <sz val="11"/>
      <name val="Trebuchet MS"/>
      <family val="2"/>
      <scheme val="minor"/>
    </font>
    <font>
      <sz val="11"/>
      <color theme="1"/>
      <name val="Trebuchet MS"/>
      <family val="2"/>
      <scheme val="minor"/>
    </font>
    <font>
      <sz val="10"/>
      <name val="Century Gothic"/>
      <family val="2"/>
    </font>
    <font>
      <b/>
      <sz val="11"/>
      <color theme="0"/>
      <name val="Trebuchet MS"/>
      <family val="2"/>
      <scheme val="minor"/>
    </font>
    <font>
      <b/>
      <sz val="14"/>
      <color theme="0"/>
      <name val="Trebuchet MS"/>
      <family val="2"/>
      <scheme val="minor"/>
    </font>
    <font>
      <b/>
      <sz val="28"/>
      <color theme="0"/>
      <name val="Arial"/>
      <family val="2"/>
      <scheme val="major"/>
    </font>
    <font>
      <sz val="36"/>
      <color theme="4" tint="-0.24994659260841701"/>
      <name val="Trebuchet MS"/>
      <family val="2"/>
      <scheme val="minor"/>
    </font>
    <font>
      <b/>
      <sz val="11"/>
      <color theme="3"/>
      <name val="Arial"/>
      <family val="2"/>
      <scheme val="major"/>
    </font>
    <font>
      <sz val="16"/>
      <color theme="1"/>
      <name val="Trebuchet MS"/>
      <family val="2"/>
      <scheme val="minor"/>
    </font>
    <font>
      <b/>
      <sz val="11"/>
      <color theme="0"/>
      <name val="Arial"/>
      <family val="2"/>
      <scheme val="major"/>
    </font>
    <font>
      <sz val="11"/>
      <name val="Trebuchet MS"/>
      <family val="2"/>
      <scheme val="minor"/>
    </font>
    <font>
      <sz val="11"/>
      <color theme="1"/>
      <name val="Arial"/>
      <family val="2"/>
      <scheme val="major"/>
    </font>
    <font>
      <sz val="11"/>
      <color indexed="63"/>
      <name val="Trebuchet MS"/>
      <family val="2"/>
      <scheme val="minor"/>
    </font>
    <font>
      <sz val="10"/>
      <color theme="1"/>
      <name val="Arial"/>
      <family val="2"/>
    </font>
    <font>
      <sz val="9"/>
      <color theme="1"/>
      <name val="Trebuchet MS"/>
      <family val="2"/>
      <scheme val="minor"/>
    </font>
    <font>
      <sz val="11"/>
      <name val="Arial"/>
      <family val="2"/>
      <scheme val="major"/>
    </font>
    <font>
      <b/>
      <sz val="11"/>
      <name val="Arial"/>
      <family val="2"/>
      <scheme val="major"/>
    </font>
    <font>
      <b/>
      <sz val="14"/>
      <color theme="1"/>
      <name val="Arial"/>
      <family val="2"/>
    </font>
    <font>
      <sz val="11"/>
      <color theme="2"/>
      <name val="Arial"/>
      <family val="2"/>
      <scheme val="major"/>
    </font>
    <font>
      <sz val="11"/>
      <color theme="2"/>
      <name val="Trebuchet MS"/>
      <family val="2"/>
      <scheme val="minor"/>
    </font>
    <font>
      <b/>
      <sz val="10"/>
      <color theme="0"/>
      <name val="Arial"/>
      <family val="2"/>
      <scheme val="major"/>
    </font>
    <font>
      <i/>
      <sz val="9"/>
      <color theme="1"/>
      <name val="Arial"/>
      <family val="2"/>
      <scheme val="major"/>
    </font>
    <font>
      <sz val="9"/>
      <name val="Arial"/>
      <family val="2"/>
      <scheme val="major"/>
    </font>
    <font>
      <b/>
      <sz val="24"/>
      <color theme="2"/>
      <name val="Arial (Headings)"/>
    </font>
    <font>
      <b/>
      <sz val="10"/>
      <color theme="2"/>
      <name val="Arial (Headings)"/>
    </font>
    <font>
      <b/>
      <sz val="10"/>
      <color theme="2"/>
      <name val="Trebuchet MS"/>
      <family val="2"/>
      <scheme val="minor"/>
    </font>
    <font>
      <sz val="9"/>
      <color theme="0"/>
      <name val="Arial"/>
      <family val="2"/>
      <scheme val="major"/>
    </font>
    <font>
      <sz val="9"/>
      <name val="Trebuchet MS"/>
      <family val="2"/>
      <scheme val="minor"/>
    </font>
    <font>
      <b/>
      <sz val="9"/>
      <color theme="2"/>
      <name val="Arial"/>
      <family val="2"/>
      <scheme val="major"/>
    </font>
    <font>
      <sz val="9"/>
      <color theme="2"/>
      <name val="Arial"/>
      <family val="2"/>
      <scheme val="major"/>
    </font>
    <font>
      <b/>
      <sz val="11"/>
      <color theme="1"/>
      <name val="Arial"/>
      <family val="2"/>
    </font>
    <font>
      <sz val="9"/>
      <name val="Arial (Headings)"/>
    </font>
    <font>
      <b/>
      <sz val="11"/>
      <color theme="1"/>
      <name val="Arial"/>
      <family val="2"/>
      <scheme val="major"/>
    </font>
    <font>
      <vertAlign val="superscript"/>
      <sz val="10"/>
      <color theme="1"/>
      <name val="Arial"/>
      <family val="2"/>
    </font>
    <font>
      <u/>
      <sz val="11"/>
      <color theme="10"/>
      <name val="Trebuchet MS"/>
      <family val="2"/>
      <scheme val="minor"/>
    </font>
    <font>
      <sz val="10"/>
      <name val="Trebuchet MS"/>
      <family val="2"/>
      <scheme val="minor"/>
    </font>
    <font>
      <b/>
      <sz val="10"/>
      <color theme="1"/>
      <name val="Arial"/>
      <family val="2"/>
    </font>
    <font>
      <sz val="10"/>
      <name val="Arial"/>
      <family val="2"/>
    </font>
    <font>
      <sz val="10"/>
      <color theme="0"/>
      <name val="Arial"/>
      <family val="2"/>
    </font>
    <font>
      <b/>
      <sz val="10"/>
      <name val="Arial"/>
      <family val="2"/>
    </font>
    <font>
      <b/>
      <sz val="11"/>
      <name val="Trebuchet MS"/>
      <family val="2"/>
      <scheme val="minor"/>
    </font>
    <font>
      <sz val="10"/>
      <color rgb="FFFF0000"/>
      <name val="Arial"/>
      <family val="2"/>
    </font>
    <font>
      <b/>
      <i/>
      <sz val="11"/>
      <color theme="1"/>
      <name val="Arial"/>
      <family val="2"/>
      <scheme val="major"/>
    </font>
    <font>
      <b/>
      <sz val="10"/>
      <color theme="1"/>
      <name val="Trebuchet MS (Body)"/>
    </font>
    <font>
      <b/>
      <sz val="10"/>
      <name val="Arial"/>
      <family val="2"/>
      <scheme val="major"/>
    </font>
    <font>
      <sz val="11"/>
      <color theme="0"/>
      <name val="Trebuchet MS"/>
      <family val="2"/>
      <scheme val="minor"/>
    </font>
    <font>
      <sz val="11"/>
      <color rgb="FFFF0000"/>
      <name val="Trebuchet MS"/>
      <family val="2"/>
      <scheme val="minor"/>
    </font>
    <font>
      <sz val="11"/>
      <color indexed="9"/>
      <name val="Trebuchet MS"/>
      <family val="2"/>
      <scheme val="minor"/>
    </font>
    <font>
      <u/>
      <sz val="11"/>
      <color theme="0"/>
      <name val="Trebuchet MS"/>
      <family val="2"/>
      <scheme val="minor"/>
    </font>
    <font>
      <sz val="11"/>
      <color theme="0"/>
      <name val="Calibri"/>
      <family val="2"/>
    </font>
    <font>
      <sz val="11"/>
      <color theme="0"/>
      <name val="Trebuchet MS"/>
      <family val="2"/>
    </font>
  </fonts>
  <fills count="20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/>
      </patternFill>
    </fill>
    <fill>
      <patternFill patternType="solid">
        <fgColor theme="8"/>
      </patternFill>
    </fill>
    <fill>
      <patternFill patternType="solid">
        <fgColor theme="4" tint="-0.2499465926084170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EDF3F3"/>
        <bgColor indexed="64"/>
      </patternFill>
    </fill>
    <fill>
      <patternFill patternType="solid">
        <fgColor theme="5"/>
        <bgColor indexed="64"/>
      </patternFill>
    </fill>
  </fills>
  <borders count="33">
    <border>
      <left/>
      <right/>
      <top/>
      <bottom/>
      <diagonal/>
    </border>
    <border>
      <left style="thin">
        <color theme="4" tint="0.39994506668294322"/>
      </left>
      <right style="thin">
        <color theme="4" tint="0.39994506668294322"/>
      </right>
      <top style="thin">
        <color theme="4" tint="0.39994506668294322"/>
      </top>
      <bottom style="thin">
        <color theme="4" tint="0.39994506668294322"/>
      </bottom>
      <diagonal/>
    </border>
    <border>
      <left style="thick">
        <color theme="1" tint="0.499984740745262"/>
      </left>
      <right style="thick">
        <color theme="1" tint="0.499984740745262"/>
      </right>
      <top style="thick">
        <color theme="1" tint="0.499984740745262"/>
      </top>
      <bottom style="thick">
        <color theme="1" tint="0.499984740745262"/>
      </bottom>
      <diagonal/>
    </border>
    <border>
      <left/>
      <right style="thick">
        <color theme="0"/>
      </right>
      <top/>
      <bottom/>
      <diagonal/>
    </border>
    <border>
      <left/>
      <right style="thin">
        <color theme="0" tint="-0.14996795556505021"/>
      </right>
      <top/>
      <bottom/>
      <diagonal/>
    </border>
    <border>
      <left style="thin">
        <color theme="0" tint="-0.14996795556505021"/>
      </left>
      <right/>
      <top style="thin">
        <color theme="0" tint="-0.14993743705557422"/>
      </top>
      <bottom/>
      <diagonal/>
    </border>
    <border>
      <left/>
      <right style="thin">
        <color theme="0" tint="-0.14993743705557422"/>
      </right>
      <top style="thin">
        <color theme="0" tint="-0.14996795556505021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1"/>
      </top>
      <bottom/>
      <diagonal/>
    </border>
    <border>
      <left/>
      <right/>
      <top/>
      <bottom style="thin">
        <color theme="1"/>
      </bottom>
      <diagonal/>
    </border>
    <border>
      <left/>
      <right style="thin">
        <color theme="0" tint="-0.14996795556505021"/>
      </right>
      <top/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 style="thin">
        <color indexed="64"/>
      </bottom>
      <diagonal/>
    </border>
    <border>
      <left style="thin">
        <color theme="0" tint="-0.14996795556505021"/>
      </left>
      <right/>
      <top/>
      <bottom style="thin">
        <color indexed="64"/>
      </bottom>
      <diagonal/>
    </border>
    <border>
      <left/>
      <right style="thin">
        <color theme="0" tint="-0.14996795556505021"/>
      </right>
      <top style="thin">
        <color theme="2" tint="-0.24994659260841701"/>
      </top>
      <bottom style="thin">
        <color theme="2" tint="-0.499984740745262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2" tint="-0.24994659260841701"/>
      </top>
      <bottom style="thin">
        <color theme="2" tint="-0.499984740745262"/>
      </bottom>
      <diagonal/>
    </border>
    <border>
      <left/>
      <right style="thin">
        <color theme="0" tint="-0.14996795556505021"/>
      </right>
      <top style="thin">
        <color theme="2" tint="-0.24994659260841701"/>
      </top>
      <bottom style="thin">
        <color theme="1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2" tint="-0.24994659260841701"/>
      </top>
      <bottom style="thin">
        <color theme="1"/>
      </bottom>
      <diagonal/>
    </border>
    <border>
      <left style="thin">
        <color theme="0" tint="-0.14996795556505021"/>
      </left>
      <right/>
      <top style="thin">
        <color theme="2" tint="-0.24994659260841701"/>
      </top>
      <bottom style="thin">
        <color theme="1"/>
      </bottom>
      <diagonal/>
    </border>
    <border>
      <left style="thin">
        <color theme="0" tint="-0.14996795556505021"/>
      </left>
      <right/>
      <top style="thin">
        <color theme="2" tint="-0.24994659260841701"/>
      </top>
      <bottom style="thin">
        <color theme="2" tint="-0.499984740745262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theme="0" tint="-0.14996795556505021"/>
      </left>
      <right/>
      <top style="thin">
        <color theme="1"/>
      </top>
      <bottom/>
      <diagonal/>
    </border>
    <border>
      <left style="thin">
        <color theme="0" tint="-0.14996795556505021"/>
      </left>
      <right/>
      <top style="thin">
        <color indexed="64"/>
      </top>
      <bottom style="thin">
        <color auto="1"/>
      </bottom>
      <diagonal/>
    </border>
    <border>
      <left style="thin">
        <color theme="0" tint="-0.14996795556505021"/>
      </left>
      <right/>
      <top/>
      <bottom/>
      <diagonal/>
    </border>
    <border>
      <left style="thin">
        <color theme="0" tint="-0.14996795556505021"/>
      </left>
      <right/>
      <top style="thin">
        <color indexed="64"/>
      </top>
      <bottom/>
      <diagonal/>
    </border>
    <border>
      <left/>
      <right style="thin">
        <color theme="0" tint="-0.14996795556505021"/>
      </right>
      <top style="thin">
        <color indexed="64"/>
      </top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theme="0" tint="-0.14996795556505021"/>
      </right>
      <top style="thin">
        <color theme="2" tint="-0.24994659260841701"/>
      </top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2" tint="-0.24994659260841701"/>
      </top>
      <bottom style="thin">
        <color indexed="64"/>
      </bottom>
      <diagonal/>
    </border>
    <border>
      <left style="thin">
        <color theme="0" tint="-0.14996795556505021"/>
      </left>
      <right/>
      <top style="thin">
        <color theme="2" tint="-0.499984740745262"/>
      </top>
      <bottom/>
      <diagonal/>
    </border>
    <border>
      <left/>
      <right/>
      <top style="thin">
        <color theme="2" tint="-0.499984740745262"/>
      </top>
      <bottom/>
      <diagonal/>
    </border>
  </borders>
  <cellStyleXfs count="14">
    <xf numFmtId="0" fontId="0" fillId="0" borderId="0" applyFill="0" applyBorder="0" applyProtection="0"/>
    <xf numFmtId="0" fontId="12" fillId="3" borderId="0" applyNumberFormat="0" applyBorder="0" applyAlignment="0" applyProtection="0"/>
    <xf numFmtId="0" fontId="6" fillId="0" borderId="0" applyNumberFormat="0" applyFill="0" applyProtection="0">
      <alignment horizontal="left" indent="3"/>
    </xf>
    <xf numFmtId="0" fontId="3" fillId="4" borderId="1" applyNumberFormat="0" applyAlignment="0" applyProtection="0"/>
    <xf numFmtId="0" fontId="4" fillId="5" borderId="2" applyNumberFormat="0" applyProtection="0">
      <alignment vertical="center"/>
    </xf>
    <xf numFmtId="165" fontId="8" fillId="0" borderId="6" applyFill="0" applyProtection="0">
      <alignment horizontal="left" vertical="center" wrapText="1" indent="1"/>
    </xf>
    <xf numFmtId="165" fontId="11" fillId="0" borderId="4" applyFill="0" applyProtection="0">
      <alignment horizontal="left" vertical="top" wrapText="1" indent="1"/>
    </xf>
    <xf numFmtId="165" fontId="1" fillId="0" borderId="0" applyNumberFormat="0" applyFill="0" applyProtection="0">
      <alignment horizontal="left" vertical="top" wrapText="1" indent="1"/>
    </xf>
    <xf numFmtId="165" fontId="10" fillId="0" borderId="5" applyNumberFormat="0" applyFill="0" applyProtection="0">
      <alignment horizontal="left" vertical="center" wrapText="1" indent="1"/>
    </xf>
    <xf numFmtId="0" fontId="5" fillId="6" borderId="0" applyNumberFormat="0" applyBorder="0" applyProtection="0">
      <alignment horizontal="center"/>
    </xf>
    <xf numFmtId="0" fontId="9" fillId="7" borderId="3" applyNumberFormat="0" applyProtection="0">
      <alignment horizontal="left" vertical="center" indent="1"/>
    </xf>
    <xf numFmtId="0" fontId="9" fillId="6" borderId="3" applyNumberFormat="0" applyProtection="0">
      <alignment horizontal="left" indent="1"/>
    </xf>
    <xf numFmtId="0" fontId="7" fillId="0" borderId="0" applyNumberFormat="0" applyFill="0" applyBorder="0" applyAlignment="0" applyProtection="0"/>
    <xf numFmtId="0" fontId="34" fillId="0" borderId="0" applyNumberFormat="0" applyFill="0" applyBorder="0" applyAlignment="0" applyProtection="0"/>
  </cellStyleXfs>
  <cellXfs count="146">
    <xf numFmtId="0" fontId="0" fillId="0" borderId="0" xfId="0"/>
    <xf numFmtId="0" fontId="0" fillId="2" borderId="0" xfId="0" applyFill="1"/>
    <xf numFmtId="164" fontId="0" fillId="0" borderId="0" xfId="0" applyNumberFormat="1"/>
    <xf numFmtId="0" fontId="13" fillId="0" borderId="7" xfId="0" applyFont="1" applyBorder="1"/>
    <xf numFmtId="0" fontId="13" fillId="0" borderId="0" xfId="0" applyFont="1" applyAlignment="1">
      <alignment vertical="center"/>
    </xf>
    <xf numFmtId="14" fontId="0" fillId="0" borderId="0" xfId="0" applyNumberFormat="1"/>
    <xf numFmtId="0" fontId="2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8" xfId="0" applyBorder="1"/>
    <xf numFmtId="0" fontId="0" fillId="12" borderId="0" xfId="0" applyFill="1"/>
    <xf numFmtId="0" fontId="0" fillId="12" borderId="0" xfId="0" applyFill="1" applyAlignment="1">
      <alignment horizontal="center" vertical="center"/>
    </xf>
    <xf numFmtId="0" fontId="19" fillId="12" borderId="0" xfId="0" applyFont="1" applyFill="1"/>
    <xf numFmtId="0" fontId="20" fillId="11" borderId="0" xfId="0" applyFont="1" applyFill="1" applyAlignment="1">
      <alignment horizontal="center" vertical="center"/>
    </xf>
    <xf numFmtId="14" fontId="26" fillId="9" borderId="0" xfId="5" applyNumberFormat="1" applyFont="1" applyFill="1" applyBorder="1" applyAlignment="1">
      <alignment horizontal="center" vertical="center" wrapText="1"/>
    </xf>
    <xf numFmtId="0" fontId="27" fillId="0" borderId="0" xfId="0" applyFont="1"/>
    <xf numFmtId="0" fontId="27" fillId="12" borderId="0" xfId="0" applyFont="1" applyFill="1"/>
    <xf numFmtId="14" fontId="29" fillId="9" borderId="0" xfId="5" applyNumberFormat="1" applyFont="1" applyFill="1" applyBorder="1" applyAlignment="1">
      <alignment horizontal="center" vertical="center" wrapText="1"/>
    </xf>
    <xf numFmtId="0" fontId="13" fillId="0" borderId="9" xfId="0" applyFont="1" applyBorder="1"/>
    <xf numFmtId="0" fontId="22" fillId="0" borderId="12" xfId="0" applyFont="1" applyBorder="1" applyAlignment="1">
      <alignment horizontal="left" vertical="top" indent="1"/>
    </xf>
    <xf numFmtId="0" fontId="28" fillId="10" borderId="7" xfId="0" applyFont="1" applyFill="1" applyBorder="1" applyAlignment="1">
      <alignment horizontal="left" vertical="center" indent="1"/>
    </xf>
    <xf numFmtId="0" fontId="0" fillId="10" borderId="7" xfId="0" applyFill="1" applyBorder="1"/>
    <xf numFmtId="0" fontId="17" fillId="0" borderId="14" xfId="0" applyFont="1" applyBorder="1" applyAlignment="1">
      <alignment horizontal="left" vertical="center" wrapText="1" indent="1"/>
    </xf>
    <xf numFmtId="0" fontId="17" fillId="0" borderId="18" xfId="0" applyFont="1" applyBorder="1" applyAlignment="1">
      <alignment horizontal="left" vertical="center" wrapText="1" indent="1"/>
    </xf>
    <xf numFmtId="14" fontId="0" fillId="12" borderId="0" xfId="0" applyNumberFormat="1" applyFill="1"/>
    <xf numFmtId="14" fontId="16" fillId="0" borderId="0" xfId="0" applyNumberFormat="1" applyFont="1"/>
    <xf numFmtId="0" fontId="15" fillId="0" borderId="0" xfId="0" applyFont="1"/>
    <xf numFmtId="0" fontId="15" fillId="12" borderId="0" xfId="0" applyFont="1" applyFill="1"/>
    <xf numFmtId="0" fontId="30" fillId="0" borderId="0" xfId="0" applyFont="1" applyAlignment="1">
      <alignment vertical="center"/>
    </xf>
    <xf numFmtId="0" fontId="11" fillId="0" borderId="13" xfId="6" applyNumberFormat="1" applyBorder="1">
      <alignment horizontal="left" vertical="top" wrapText="1" indent="1"/>
    </xf>
    <xf numFmtId="165" fontId="14" fillId="0" borderId="0" xfId="5" applyFont="1" applyBorder="1" applyAlignment="1">
      <alignment horizontal="right" vertical="center" wrapText="1" indent="1"/>
    </xf>
    <xf numFmtId="0" fontId="11" fillId="0" borderId="15" xfId="6" applyNumberFormat="1" applyBorder="1">
      <alignment horizontal="left" vertical="top" wrapText="1" indent="1"/>
    </xf>
    <xf numFmtId="0" fontId="11" fillId="0" borderId="16" xfId="6" applyNumberFormat="1" applyBorder="1">
      <alignment horizontal="left" vertical="top" wrapText="1" indent="1"/>
    </xf>
    <xf numFmtId="0" fontId="11" fillId="0" borderId="17" xfId="6" applyNumberFormat="1" applyBorder="1">
      <alignment horizontal="left" vertical="top" wrapText="1" indent="1"/>
    </xf>
    <xf numFmtId="0" fontId="0" fillId="0" borderId="0" xfId="0" applyFill="1"/>
    <xf numFmtId="0" fontId="0" fillId="0" borderId="0" xfId="0" applyBorder="1"/>
    <xf numFmtId="0" fontId="0" fillId="0" borderId="0" xfId="0" applyBorder="1" applyAlignment="1">
      <alignment horizontal="center" vertical="center"/>
    </xf>
    <xf numFmtId="166" fontId="21" fillId="8" borderId="0" xfId="5" applyNumberFormat="1" applyFont="1" applyFill="1" applyBorder="1" applyAlignment="1">
      <alignment horizontal="center" vertical="center" wrapText="1"/>
    </xf>
    <xf numFmtId="0" fontId="31" fillId="0" borderId="0" xfId="0" applyFont="1"/>
    <xf numFmtId="0" fontId="0" fillId="0" borderId="0" xfId="0" applyFill="1" applyBorder="1" applyAlignment="1">
      <alignment horizontal="center" vertical="center"/>
    </xf>
    <xf numFmtId="0" fontId="0" fillId="0" borderId="0" xfId="0" applyFill="1" applyBorder="1"/>
    <xf numFmtId="164" fontId="0" fillId="0" borderId="0" xfId="0" applyNumberFormat="1" applyFill="1" applyBorder="1"/>
    <xf numFmtId="0" fontId="19" fillId="0" borderId="0" xfId="0" applyFont="1" applyFill="1" applyBorder="1"/>
    <xf numFmtId="0" fontId="27" fillId="0" borderId="0" xfId="0" applyFont="1" applyFill="1" applyBorder="1"/>
    <xf numFmtId="14" fontId="0" fillId="0" borderId="0" xfId="0" applyNumberFormat="1" applyFill="1" applyBorder="1" applyAlignment="1">
      <alignment horizontal="center" vertical="center"/>
    </xf>
    <xf numFmtId="0" fontId="13" fillId="0" borderId="0" xfId="0" applyFont="1" applyBorder="1"/>
    <xf numFmtId="0" fontId="32" fillId="0" borderId="16" xfId="6" applyNumberFormat="1" applyFont="1" applyBorder="1" applyAlignment="1">
      <alignment horizontal="left" vertical="center" wrapText="1" indent="1"/>
    </xf>
    <xf numFmtId="0" fontId="34" fillId="0" borderId="0" xfId="13"/>
    <xf numFmtId="14" fontId="17" fillId="0" borderId="18" xfId="0" applyNumberFormat="1" applyFont="1" applyBorder="1" applyAlignment="1">
      <alignment horizontal="left" vertical="center" wrapText="1" indent="1"/>
    </xf>
    <xf numFmtId="0" fontId="18" fillId="12" borderId="0" xfId="0" applyFont="1" applyFill="1" applyBorder="1" applyAlignment="1">
      <alignment horizontal="left" vertical="top" wrapText="1" indent="1"/>
    </xf>
    <xf numFmtId="0" fontId="13" fillId="12" borderId="0" xfId="0" applyFont="1" applyFill="1" applyBorder="1" applyAlignment="1"/>
    <xf numFmtId="0" fontId="37" fillId="0" borderId="0" xfId="0" applyFont="1"/>
    <xf numFmtId="0" fontId="38" fillId="0" borderId="0" xfId="0" applyFont="1"/>
    <xf numFmtId="0" fontId="0" fillId="0" borderId="0" xfId="0" applyAlignment="1">
      <alignment horizontal="center"/>
    </xf>
    <xf numFmtId="0" fontId="36" fillId="0" borderId="0" xfId="0" applyFont="1" applyAlignment="1">
      <alignment horizontal="right" vertical="center"/>
    </xf>
    <xf numFmtId="0" fontId="36" fillId="0" borderId="0" xfId="0" applyFont="1" applyBorder="1" applyAlignment="1">
      <alignment horizontal="right"/>
    </xf>
    <xf numFmtId="0" fontId="40" fillId="0" borderId="0" xfId="0" applyFont="1" applyBorder="1" applyAlignment="1">
      <alignment horizontal="right"/>
    </xf>
    <xf numFmtId="0" fontId="40" fillId="0" borderId="0" xfId="0" applyFont="1" applyAlignment="1">
      <alignment horizontal="right"/>
    </xf>
    <xf numFmtId="0" fontId="23" fillId="12" borderId="20" xfId="0" applyFont="1" applyFill="1" applyBorder="1" applyAlignment="1">
      <alignment horizontal="left" vertical="top" wrapText="1" indent="1"/>
    </xf>
    <xf numFmtId="0" fontId="18" fillId="12" borderId="20" xfId="0" applyFont="1" applyFill="1" applyBorder="1" applyAlignment="1">
      <alignment horizontal="left" vertical="top" wrapText="1" indent="1"/>
    </xf>
    <xf numFmtId="0" fontId="40" fillId="0" borderId="0" xfId="0" applyFont="1" applyAlignment="1">
      <alignment horizontal="center"/>
    </xf>
    <xf numFmtId="0" fontId="41" fillId="0" borderId="0" xfId="0" applyFont="1"/>
    <xf numFmtId="0" fontId="13" fillId="12" borderId="0" xfId="0" applyFont="1" applyFill="1" applyBorder="1"/>
    <xf numFmtId="0" fontId="0" fillId="0" borderId="19" xfId="0" applyFont="1" applyBorder="1" applyAlignment="1">
      <alignment horizontal="left"/>
    </xf>
    <xf numFmtId="0" fontId="0" fillId="0" borderId="19" xfId="0" applyFont="1" applyBorder="1" applyAlignment="1">
      <alignment horizontal="left" wrapText="1"/>
    </xf>
    <xf numFmtId="0" fontId="22" fillId="0" borderId="10" xfId="0" applyFont="1" applyBorder="1" applyAlignment="1">
      <alignment horizontal="center" vertical="top"/>
    </xf>
    <xf numFmtId="14" fontId="29" fillId="14" borderId="0" xfId="5" applyNumberFormat="1" applyFont="1" applyFill="1" applyBorder="1" applyAlignment="1">
      <alignment horizontal="center" vertical="center" wrapText="1"/>
    </xf>
    <xf numFmtId="166" fontId="21" fillId="15" borderId="0" xfId="5" applyNumberFormat="1" applyFont="1" applyFill="1" applyBorder="1" applyAlignment="1">
      <alignment horizontal="center" vertical="center" wrapText="1"/>
    </xf>
    <xf numFmtId="14" fontId="26" fillId="14" borderId="0" xfId="5" applyNumberFormat="1" applyFont="1" applyFill="1" applyBorder="1" applyAlignment="1">
      <alignment horizontal="center" vertical="center" wrapText="1"/>
    </xf>
    <xf numFmtId="0" fontId="30" fillId="0" borderId="14" xfId="0" applyFont="1" applyBorder="1" applyAlignment="1">
      <alignment horizontal="left" vertical="center" wrapText="1" indent="1"/>
    </xf>
    <xf numFmtId="0" fontId="35" fillId="0" borderId="19" xfId="0" applyFont="1" applyBorder="1" applyAlignment="1">
      <alignment horizontal="left" wrapText="1"/>
    </xf>
    <xf numFmtId="0" fontId="0" fillId="0" borderId="0" xfId="0" quotePrefix="1"/>
    <xf numFmtId="0" fontId="19" fillId="0" borderId="0" xfId="0" applyFont="1"/>
    <xf numFmtId="0" fontId="22" fillId="0" borderId="22" xfId="0" applyFont="1" applyBorder="1" applyAlignment="1">
      <alignment horizontal="left" vertical="top" indent="1"/>
    </xf>
    <xf numFmtId="0" fontId="31" fillId="0" borderId="0" xfId="0" applyFont="1" applyAlignment="1">
      <alignment vertical="top"/>
    </xf>
    <xf numFmtId="0" fontId="22" fillId="0" borderId="0" xfId="0" applyFont="1" applyAlignment="1">
      <alignment horizontal="center" vertical="top"/>
    </xf>
    <xf numFmtId="0" fontId="35" fillId="0" borderId="19" xfId="0" applyFont="1" applyBorder="1" applyAlignment="1">
      <alignment horizontal="left"/>
    </xf>
    <xf numFmtId="0" fontId="22" fillId="0" borderId="20" xfId="0" applyFont="1" applyBorder="1" applyAlignment="1">
      <alignment horizontal="left" vertical="top" indent="1"/>
    </xf>
    <xf numFmtId="14" fontId="29" fillId="16" borderId="0" xfId="5" applyNumberFormat="1" applyFont="1" applyFill="1" applyBorder="1" applyAlignment="1">
      <alignment horizontal="center" vertical="center" wrapText="1"/>
    </xf>
    <xf numFmtId="166" fontId="21" fillId="17" borderId="0" xfId="5" applyNumberFormat="1" applyFont="1" applyFill="1" applyBorder="1" applyAlignment="1">
      <alignment horizontal="center" vertical="center" wrapText="1"/>
    </xf>
    <xf numFmtId="14" fontId="26" fillId="16" borderId="0" xfId="5" applyNumberFormat="1" applyFont="1" applyFill="1" applyBorder="1" applyAlignment="1">
      <alignment horizontal="center" vertical="center" wrapText="1"/>
    </xf>
    <xf numFmtId="14" fontId="0" fillId="0" borderId="0" xfId="0" applyNumberFormat="1" applyFill="1" applyBorder="1"/>
    <xf numFmtId="0" fontId="43" fillId="0" borderId="14" xfId="0" applyFont="1" applyBorder="1" applyAlignment="1">
      <alignment horizontal="left" vertical="center" wrapText="1" indent="1"/>
    </xf>
    <xf numFmtId="0" fontId="11" fillId="0" borderId="29" xfId="6" applyNumberFormat="1" applyBorder="1">
      <alignment horizontal="left" vertical="top" wrapText="1" indent="1"/>
    </xf>
    <xf numFmtId="0" fontId="43" fillId="0" borderId="30" xfId="0" applyFont="1" applyBorder="1" applyAlignment="1">
      <alignment horizontal="left" vertical="center" wrapText="1" indent="1"/>
    </xf>
    <xf numFmtId="14" fontId="0" fillId="2" borderId="0" xfId="0" applyNumberFormat="1" applyFill="1"/>
    <xf numFmtId="0" fontId="34" fillId="0" borderId="0" xfId="13" applyAlignment="1">
      <alignment horizontal="left"/>
    </xf>
    <xf numFmtId="0" fontId="34" fillId="0" borderId="0" xfId="13" applyAlignment="1"/>
    <xf numFmtId="0" fontId="11" fillId="0" borderId="13" xfId="6" applyNumberFormat="1" applyBorder="1" applyAlignment="1">
      <alignment horizontal="center" vertical="top" wrapText="1"/>
    </xf>
    <xf numFmtId="168" fontId="21" fillId="8" borderId="0" xfId="5" applyNumberFormat="1" applyFont="1" applyFill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top"/>
    </xf>
    <xf numFmtId="168" fontId="21" fillId="15" borderId="0" xfId="5" applyNumberFormat="1" applyFont="1" applyFill="1" applyBorder="1" applyAlignment="1">
      <alignment horizontal="center" vertical="center" wrapText="1"/>
    </xf>
    <xf numFmtId="168" fontId="21" fillId="17" borderId="0" xfId="5" applyNumberFormat="1" applyFont="1" applyFill="1" applyBorder="1" applyAlignment="1">
      <alignment horizontal="center" vertical="center" wrapText="1"/>
    </xf>
    <xf numFmtId="0" fontId="44" fillId="0" borderId="0" xfId="0" applyFont="1" applyAlignment="1">
      <alignment horizontal="center"/>
    </xf>
    <xf numFmtId="0" fontId="39" fillId="18" borderId="0" xfId="0" applyFont="1" applyFill="1" applyBorder="1" applyAlignment="1">
      <alignment horizontal="center"/>
    </xf>
    <xf numFmtId="0" fontId="22" fillId="0" borderId="10" xfId="0" applyFont="1" applyBorder="1" applyAlignment="1">
      <alignment horizontal="center" vertical="top"/>
    </xf>
    <xf numFmtId="0" fontId="45" fillId="0" borderId="0" xfId="0" applyFont="1"/>
    <xf numFmtId="0" fontId="22" fillId="0" borderId="11" xfId="0" applyFont="1" applyBorder="1" applyAlignment="1">
      <alignment horizontal="center" vertical="top" wrapText="1"/>
    </xf>
    <xf numFmtId="0" fontId="22" fillId="0" borderId="10" xfId="0" applyFont="1" applyBorder="1" applyAlignment="1">
      <alignment horizontal="center" vertical="top" wrapText="1"/>
    </xf>
    <xf numFmtId="0" fontId="46" fillId="0" borderId="0" xfId="0" applyFont="1"/>
    <xf numFmtId="0" fontId="45" fillId="12" borderId="0" xfId="0" applyFont="1" applyFill="1"/>
    <xf numFmtId="169" fontId="39" fillId="12" borderId="0" xfId="0" applyNumberFormat="1" applyFont="1" applyFill="1" applyBorder="1" applyAlignment="1">
      <alignment horizontal="center"/>
    </xf>
    <xf numFmtId="0" fontId="40" fillId="12" borderId="0" xfId="0" applyFont="1" applyFill="1" applyAlignment="1">
      <alignment horizontal="center"/>
    </xf>
    <xf numFmtId="0" fontId="44" fillId="0" borderId="0" xfId="0" applyFont="1" applyBorder="1" applyAlignment="1">
      <alignment horizontal="right"/>
    </xf>
    <xf numFmtId="0" fontId="44" fillId="0" borderId="0" xfId="0" applyFont="1" applyAlignment="1">
      <alignment horizontal="right"/>
    </xf>
    <xf numFmtId="0" fontId="44" fillId="0" borderId="0" xfId="0" applyFont="1"/>
    <xf numFmtId="0" fontId="47" fillId="0" borderId="0" xfId="0" applyFont="1"/>
    <xf numFmtId="14" fontId="47" fillId="0" borderId="0" xfId="0" applyNumberFormat="1" applyFont="1"/>
    <xf numFmtId="0" fontId="39" fillId="12" borderId="19" xfId="0" applyNumberFormat="1" applyFont="1" applyFill="1" applyBorder="1" applyAlignment="1">
      <alignment horizontal="center"/>
    </xf>
    <xf numFmtId="170" fontId="39" fillId="12" borderId="7" xfId="0" applyNumberFormat="1" applyFont="1" applyFill="1" applyBorder="1" applyAlignment="1">
      <alignment horizontal="center"/>
    </xf>
    <xf numFmtId="0" fontId="39" fillId="12" borderId="20" xfId="0" applyNumberFormat="1" applyFont="1" applyFill="1" applyBorder="1" applyAlignment="1">
      <alignment horizontal="center"/>
    </xf>
    <xf numFmtId="167" fontId="39" fillId="13" borderId="0" xfId="0" applyNumberFormat="1" applyFont="1" applyFill="1" applyBorder="1" applyAlignment="1" applyProtection="1">
      <alignment horizontal="center"/>
    </xf>
    <xf numFmtId="0" fontId="46" fillId="12" borderId="0" xfId="0" applyFont="1" applyFill="1"/>
    <xf numFmtId="0" fontId="13" fillId="19" borderId="7" xfId="0" applyFont="1" applyFill="1" applyBorder="1" applyAlignment="1">
      <alignment horizontal="center"/>
    </xf>
    <xf numFmtId="0" fontId="13" fillId="19" borderId="9" xfId="0" applyFont="1" applyFill="1" applyBorder="1" applyAlignment="1">
      <alignment horizontal="center"/>
    </xf>
    <xf numFmtId="0" fontId="48" fillId="0" borderId="0" xfId="13" applyFont="1"/>
    <xf numFmtId="14" fontId="45" fillId="0" borderId="0" xfId="0" applyNumberFormat="1" applyFont="1"/>
    <xf numFmtId="0" fontId="24" fillId="11" borderId="0" xfId="0" applyFont="1" applyFill="1" applyAlignment="1">
      <alignment horizontal="left" indent="1"/>
    </xf>
    <xf numFmtId="0" fontId="25" fillId="11" borderId="0" xfId="0" applyFont="1" applyFill="1" applyAlignment="1">
      <alignment horizontal="left" indent="1"/>
    </xf>
    <xf numFmtId="0" fontId="23" fillId="11" borderId="7" xfId="0" applyFont="1" applyFill="1" applyBorder="1" applyAlignment="1">
      <alignment horizontal="left" vertical="top" wrapText="1" indent="1"/>
    </xf>
    <xf numFmtId="0" fontId="18" fillId="11" borderId="7" xfId="0" applyFont="1" applyFill="1" applyBorder="1" applyAlignment="1">
      <alignment horizontal="left" vertical="top" wrapText="1" indent="1"/>
    </xf>
    <xf numFmtId="0" fontId="18" fillId="11" borderId="0" xfId="0" applyFont="1" applyFill="1" applyBorder="1" applyAlignment="1">
      <alignment horizontal="left" vertical="top" wrapText="1" indent="1"/>
    </xf>
    <xf numFmtId="0" fontId="22" fillId="0" borderId="10" xfId="0" applyFont="1" applyBorder="1" applyAlignment="1">
      <alignment horizontal="center" vertical="top"/>
    </xf>
    <xf numFmtId="0" fontId="22" fillId="0" borderId="11" xfId="0" applyFont="1" applyBorder="1" applyAlignment="1">
      <alignment horizontal="center" vertical="top"/>
    </xf>
    <xf numFmtId="0" fontId="22" fillId="0" borderId="22" xfId="0" applyFont="1" applyBorder="1" applyAlignment="1">
      <alignment horizontal="center" vertical="top" wrapText="1"/>
    </xf>
    <xf numFmtId="0" fontId="22" fillId="0" borderId="25" xfId="0" applyFont="1" applyBorder="1" applyAlignment="1">
      <alignment horizontal="center" vertical="top" wrapText="1"/>
    </xf>
    <xf numFmtId="0" fontId="42" fillId="0" borderId="8" xfId="6" applyNumberFormat="1" applyFont="1" applyBorder="1" applyAlignment="1">
      <alignment horizontal="center" vertical="center" wrapText="1"/>
    </xf>
    <xf numFmtId="0" fontId="34" fillId="0" borderId="0" xfId="13" applyAlignment="1">
      <alignment horizontal="left"/>
    </xf>
    <xf numFmtId="0" fontId="32" fillId="0" borderId="21" xfId="6" applyNumberFormat="1" applyFont="1" applyBorder="1" applyAlignment="1">
      <alignment horizontal="center" vertical="center" wrapText="1"/>
    </xf>
    <xf numFmtId="0" fontId="32" fillId="0" borderId="8" xfId="6" applyNumberFormat="1" applyFont="1" applyBorder="1" applyAlignment="1">
      <alignment horizontal="center" vertical="center" wrapText="1"/>
    </xf>
    <xf numFmtId="0" fontId="22" fillId="0" borderId="19" xfId="0" applyFont="1" applyBorder="1" applyAlignment="1">
      <alignment horizontal="center" vertical="top"/>
    </xf>
    <xf numFmtId="0" fontId="22" fillId="0" borderId="25" xfId="0" applyFont="1" applyBorder="1" applyAlignment="1">
      <alignment horizontal="center" vertical="top"/>
    </xf>
    <xf numFmtId="0" fontId="30" fillId="0" borderId="23" xfId="0" applyFont="1" applyBorder="1" applyAlignment="1">
      <alignment horizontal="center" vertical="center" wrapText="1"/>
    </xf>
    <xf numFmtId="0" fontId="30" fillId="0" borderId="0" xfId="0" applyFont="1" applyBorder="1" applyAlignment="1">
      <alignment horizontal="center" vertical="center" wrapText="1"/>
    </xf>
    <xf numFmtId="0" fontId="22" fillId="0" borderId="22" xfId="0" applyFont="1" applyBorder="1" applyAlignment="1">
      <alignment horizontal="center" vertical="top"/>
    </xf>
    <xf numFmtId="0" fontId="22" fillId="0" borderId="24" xfId="0" applyFont="1" applyBorder="1" applyAlignment="1">
      <alignment horizontal="center" vertical="top"/>
    </xf>
    <xf numFmtId="0" fontId="22" fillId="0" borderId="20" xfId="0" applyFont="1" applyBorder="1" applyAlignment="1">
      <alignment horizontal="center" vertical="top"/>
    </xf>
    <xf numFmtId="0" fontId="30" fillId="0" borderId="31" xfId="0" applyFont="1" applyBorder="1" applyAlignment="1">
      <alignment horizontal="center" vertical="center" wrapText="1"/>
    </xf>
    <xf numFmtId="0" fontId="30" fillId="0" borderId="32" xfId="0" applyFont="1" applyBorder="1" applyAlignment="1">
      <alignment horizontal="center" vertical="center" wrapText="1"/>
    </xf>
    <xf numFmtId="0" fontId="22" fillId="0" borderId="27" xfId="0" applyFont="1" applyBorder="1" applyAlignment="1">
      <alignment horizontal="center" vertical="top"/>
    </xf>
    <xf numFmtId="0" fontId="22" fillId="0" borderId="28" xfId="0" applyFont="1" applyBorder="1" applyAlignment="1">
      <alignment horizontal="center" vertical="top"/>
    </xf>
    <xf numFmtId="0" fontId="43" fillId="0" borderId="31" xfId="0" applyFont="1" applyBorder="1" applyAlignment="1">
      <alignment horizontal="center" vertical="center" wrapText="1"/>
    </xf>
    <xf numFmtId="0" fontId="43" fillId="0" borderId="32" xfId="0" applyFont="1" applyBorder="1" applyAlignment="1">
      <alignment horizontal="center" vertical="center" wrapText="1"/>
    </xf>
    <xf numFmtId="0" fontId="22" fillId="0" borderId="26" xfId="0" applyFont="1" applyBorder="1" applyAlignment="1">
      <alignment horizontal="center" vertical="top"/>
    </xf>
    <xf numFmtId="0" fontId="0" fillId="0" borderId="19" xfId="0" applyFont="1" applyBorder="1" applyAlignment="1">
      <alignment horizontal="left" wrapText="1"/>
    </xf>
    <xf numFmtId="0" fontId="43" fillId="0" borderId="23" xfId="0" applyFont="1" applyBorder="1" applyAlignment="1">
      <alignment horizontal="center" vertical="center" wrapText="1"/>
    </xf>
    <xf numFmtId="0" fontId="43" fillId="0" borderId="0" xfId="0" applyFont="1" applyBorder="1" applyAlignment="1">
      <alignment horizontal="center" vertical="center" wrapText="1"/>
    </xf>
  </cellXfs>
  <cellStyles count="14">
    <cellStyle name="40% - Accent1" xfId="1" builtinId="31" customBuiltin="1"/>
    <cellStyle name="Accent1" xfId="3" builtinId="29" customBuiltin="1"/>
    <cellStyle name="Accent5" xfId="4" builtinId="45" customBuiltin="1"/>
    <cellStyle name="Détail jour" xfId="6" xr:uid="{00000000-0005-0000-0000-000003000000}"/>
    <cellStyle name="En-tête de notes" xfId="8" xr:uid="{00000000-0005-0000-0000-000004000000}"/>
    <cellStyle name="Heading 1" xfId="2" builtinId="16" customBuiltin="1"/>
    <cellStyle name="Heading 2" xfId="10" builtinId="17" customBuiltin="1"/>
    <cellStyle name="Heading 3" xfId="11" builtinId="18" customBuiltin="1"/>
    <cellStyle name="Heading 4" xfId="12" builtinId="19" customBuiltin="1"/>
    <cellStyle name="Hyperlink" xfId="13" builtinId="8"/>
    <cellStyle name="Jour" xfId="5" xr:uid="{00000000-0005-0000-0000-000005000000}"/>
    <cellStyle name="Normal" xfId="0" builtinId="0" customBuiltin="1"/>
    <cellStyle name="Notes" xfId="7" xr:uid="{00000000-0005-0000-0000-000007000000}"/>
    <cellStyle name="Title" xfId="9" builtinId="15" customBuiltin="1"/>
  </cellStyles>
  <dxfs count="1391"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strike val="0"/>
        <u val="none"/>
        <color theme="5"/>
      </font>
      <fill>
        <patternFill>
          <bgColor theme="0"/>
        </patternFill>
      </fill>
    </dxf>
    <dxf>
      <font>
        <color rgb="FF747474"/>
      </font>
    </dxf>
    <dxf>
      <fill>
        <patternFill>
          <bgColor theme="5" tint="0.39994506668294322"/>
        </patternFill>
      </fill>
    </dxf>
    <dxf>
      <font>
        <color theme="0"/>
      </font>
    </dxf>
    <dxf>
      <font>
        <color theme="0"/>
      </font>
      <fill>
        <patternFill>
          <bgColor rgb="FFFFFF00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ill>
        <patternFill>
          <bgColor theme="0"/>
        </patternFill>
      </fill>
    </dxf>
    <dxf>
      <fill>
        <patternFill>
          <bgColor rgb="FFFFFF00"/>
        </patternFill>
      </fill>
    </dxf>
    <dxf>
      <fill>
        <patternFill>
          <bgColor theme="0" tint="-4.9989318521683403E-2"/>
        </patternFill>
      </fill>
    </dxf>
    <dxf>
      <fill>
        <patternFill>
          <bgColor theme="5" tint="0.39994506668294322"/>
        </patternFill>
      </fill>
    </dxf>
    <dxf>
      <font>
        <color theme="0"/>
      </font>
      <fill>
        <patternFill>
          <bgColor rgb="FFFFFF00"/>
        </patternFill>
      </fill>
    </dxf>
    <dxf>
      <fill>
        <patternFill>
          <bgColor theme="0" tint="-4.9989318521683403E-2"/>
        </patternFill>
      </fill>
    </dxf>
    <dxf>
      <font>
        <color theme="0"/>
      </font>
    </dxf>
    <dxf>
      <font>
        <color theme="0"/>
      </font>
      <fill>
        <patternFill>
          <bgColor theme="0"/>
        </patternFill>
      </fill>
    </dxf>
    <dxf>
      <fill>
        <patternFill>
          <bgColor theme="0" tint="-4.9989318521683403E-2"/>
        </patternFill>
      </fill>
    </dxf>
    <dxf>
      <font>
        <color rgb="FF00B050"/>
      </font>
      <fill>
        <patternFill patternType="none">
          <bgColor auto="1"/>
        </patternFill>
      </fill>
    </dxf>
    <dxf>
      <fill>
        <patternFill>
          <bgColor rgb="FFFFFF00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1F2F5"/>
      <rgbColor rgb="00008080"/>
      <rgbColor rgb="00E4EAF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314265"/>
      <rgbColor rgb="00CCFFCC"/>
      <rgbColor rgb="00FFEECD"/>
      <rgbColor rgb="00D0D8E2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71778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4B4B4B"/>
    </indexedColors>
    <mruColors>
      <color rgb="FFFFFF99"/>
      <color rgb="FFEDF3F3"/>
      <color rgb="FFFFFFCC"/>
      <color rgb="FFE6F1F9"/>
      <color rgb="FF1E01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customXml" Target="../customXml/item3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28" Type="http://schemas.openxmlformats.org/officeDocument/2006/relationships/worksheet" Target="worksheets/sheet128.xml"/><Relationship Id="rId144" Type="http://schemas.openxmlformats.org/officeDocument/2006/relationships/worksheet" Target="worksheets/sheet144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65" Type="http://schemas.openxmlformats.org/officeDocument/2006/relationships/worksheet" Target="worksheets/sheet165.xml"/><Relationship Id="rId181" Type="http://schemas.openxmlformats.org/officeDocument/2006/relationships/worksheet" Target="worksheets/sheet181.xml"/><Relationship Id="rId186" Type="http://schemas.openxmlformats.org/officeDocument/2006/relationships/worksheet" Target="worksheets/sheet186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18" Type="http://schemas.openxmlformats.org/officeDocument/2006/relationships/worksheet" Target="worksheets/sheet118.xml"/><Relationship Id="rId134" Type="http://schemas.openxmlformats.org/officeDocument/2006/relationships/worksheet" Target="worksheets/sheet134.xml"/><Relationship Id="rId139" Type="http://schemas.openxmlformats.org/officeDocument/2006/relationships/worksheet" Target="worksheets/sheet13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55" Type="http://schemas.openxmlformats.org/officeDocument/2006/relationships/worksheet" Target="worksheets/sheet155.xml"/><Relationship Id="rId171" Type="http://schemas.openxmlformats.org/officeDocument/2006/relationships/worksheet" Target="worksheets/sheet171.xml"/><Relationship Id="rId176" Type="http://schemas.openxmlformats.org/officeDocument/2006/relationships/worksheet" Target="worksheets/sheet176.xml"/><Relationship Id="rId192" Type="http://schemas.openxmlformats.org/officeDocument/2006/relationships/worksheet" Target="worksheets/sheet192.xml"/><Relationship Id="rId197" Type="http://schemas.openxmlformats.org/officeDocument/2006/relationships/worksheet" Target="worksheets/sheet197.xml"/><Relationship Id="rId201" Type="http://schemas.openxmlformats.org/officeDocument/2006/relationships/sharedStrings" Target="sharedStrings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24" Type="http://schemas.openxmlformats.org/officeDocument/2006/relationships/worksheet" Target="worksheets/sheet124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45" Type="http://schemas.openxmlformats.org/officeDocument/2006/relationships/worksheet" Target="worksheets/sheet145.xml"/><Relationship Id="rId161" Type="http://schemas.openxmlformats.org/officeDocument/2006/relationships/worksheet" Target="worksheets/sheet161.xml"/><Relationship Id="rId166" Type="http://schemas.openxmlformats.org/officeDocument/2006/relationships/worksheet" Target="worksheets/sheet166.xml"/><Relationship Id="rId182" Type="http://schemas.openxmlformats.org/officeDocument/2006/relationships/worksheet" Target="worksheets/sheet182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51" Type="http://schemas.openxmlformats.org/officeDocument/2006/relationships/worksheet" Target="worksheets/sheet151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2" Type="http://schemas.openxmlformats.org/officeDocument/2006/relationships/calcChain" Target="calcChain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199" Type="http://schemas.openxmlformats.org/officeDocument/2006/relationships/theme" Target="theme/theme1.xml"/><Relationship Id="rId203" Type="http://schemas.openxmlformats.org/officeDocument/2006/relationships/customXml" Target="../customXml/item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190" Type="http://schemas.openxmlformats.org/officeDocument/2006/relationships/worksheet" Target="worksheets/sheet190.xml"/><Relationship Id="rId204" Type="http://schemas.openxmlformats.org/officeDocument/2006/relationships/customXml" Target="../customXml/item2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" Type="http://schemas.openxmlformats.org/officeDocument/2006/relationships/image" Target="../media/image6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2.png"/><Relationship Id="rId26" Type="http://schemas.openxmlformats.org/officeDocument/2006/relationships/image" Target="../media/image27.png"/><Relationship Id="rId3" Type="http://schemas.openxmlformats.org/officeDocument/2006/relationships/image" Target="../media/image6.png"/><Relationship Id="rId21" Type="http://schemas.openxmlformats.org/officeDocument/2006/relationships/image" Target="../media/image28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21.png"/><Relationship Id="rId25" Type="http://schemas.openxmlformats.org/officeDocument/2006/relationships/image" Target="../media/image26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5.png"/><Relationship Id="rId5" Type="http://schemas.openxmlformats.org/officeDocument/2006/relationships/image" Target="../media/image7.png"/><Relationship Id="rId15" Type="http://schemas.openxmlformats.org/officeDocument/2006/relationships/image" Target="../media/image19.png"/><Relationship Id="rId23" Type="http://schemas.openxmlformats.org/officeDocument/2006/relationships/image" Target="../media/image17.png"/><Relationship Id="rId28" Type="http://schemas.openxmlformats.org/officeDocument/2006/relationships/image" Target="../media/image30.png"/><Relationship Id="rId10" Type="http://schemas.openxmlformats.org/officeDocument/2006/relationships/image" Target="../media/image12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1.png"/><Relationship Id="rId14" Type="http://schemas.openxmlformats.org/officeDocument/2006/relationships/image" Target="../media/image18.png"/><Relationship Id="rId22" Type="http://schemas.openxmlformats.org/officeDocument/2006/relationships/image" Target="../media/image16.png"/><Relationship Id="rId27" Type="http://schemas.openxmlformats.org/officeDocument/2006/relationships/image" Target="../media/image29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7.png"/><Relationship Id="rId20" Type="http://schemas.openxmlformats.org/officeDocument/2006/relationships/image" Target="../media/image34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6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7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Relationship Id="rId22" Type="http://schemas.openxmlformats.org/officeDocument/2006/relationships/image" Target="../media/image36.png"/><Relationship Id="rId27" Type="http://schemas.openxmlformats.org/officeDocument/2006/relationships/image" Target="../media/image41.pn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3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png"/><Relationship Id="rId13" Type="http://schemas.openxmlformats.org/officeDocument/2006/relationships/image" Target="../media/image24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" Type="http://schemas.openxmlformats.org/officeDocument/2006/relationships/image" Target="../media/image6.png"/><Relationship Id="rId21" Type="http://schemas.openxmlformats.org/officeDocument/2006/relationships/image" Target="../media/image34.png"/><Relationship Id="rId7" Type="http://schemas.openxmlformats.org/officeDocument/2006/relationships/image" Target="../media/image9.png"/><Relationship Id="rId12" Type="http://schemas.openxmlformats.org/officeDocument/2006/relationships/image" Target="../media/image23.png"/><Relationship Id="rId17" Type="http://schemas.openxmlformats.org/officeDocument/2006/relationships/image" Target="../media/image27.png"/><Relationship Id="rId25" Type="http://schemas.openxmlformats.org/officeDocument/2006/relationships/image" Target="../media/image38.png"/><Relationship Id="rId2" Type="http://schemas.openxmlformats.org/officeDocument/2006/relationships/image" Target="../media/image5.png"/><Relationship Id="rId16" Type="http://schemas.openxmlformats.org/officeDocument/2006/relationships/image" Target="../media/image26.png"/><Relationship Id="rId20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8.png"/><Relationship Id="rId11" Type="http://schemas.openxmlformats.org/officeDocument/2006/relationships/image" Target="../media/image22.png"/><Relationship Id="rId24" Type="http://schemas.openxmlformats.org/officeDocument/2006/relationships/image" Target="../media/image37.png"/><Relationship Id="rId5" Type="http://schemas.openxmlformats.org/officeDocument/2006/relationships/image" Target="../media/image7.png"/><Relationship Id="rId15" Type="http://schemas.openxmlformats.org/officeDocument/2006/relationships/image" Target="../media/image25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10" Type="http://schemas.openxmlformats.org/officeDocument/2006/relationships/image" Target="../media/image21.png"/><Relationship Id="rId19" Type="http://schemas.openxmlformats.org/officeDocument/2006/relationships/image" Target="../media/image32.png"/><Relationship Id="rId4" Type="http://schemas.openxmlformats.org/officeDocument/2006/relationships/image" Target="../media/image1.jpg"/><Relationship Id="rId9" Type="http://schemas.openxmlformats.org/officeDocument/2006/relationships/image" Target="../media/image20.png"/><Relationship Id="rId14" Type="http://schemas.openxmlformats.org/officeDocument/2006/relationships/image" Target="../media/image28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/Relationships>
</file>

<file path=xl/drawings/_rels/drawing4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2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3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4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5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5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5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1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44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5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11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1.jp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5.png"/><Relationship Id="rId4" Type="http://schemas.openxmlformats.org/officeDocument/2006/relationships/image" Target="../media/image7.png"/></Relationships>
</file>

<file path=xl/drawings/_rels/drawing8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6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7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8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1.jp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6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7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43.pn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8.png"/><Relationship Id="rId18" Type="http://schemas.openxmlformats.org/officeDocument/2006/relationships/image" Target="../media/image40.png"/><Relationship Id="rId3" Type="http://schemas.openxmlformats.org/officeDocument/2006/relationships/image" Target="../media/image7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" Type="http://schemas.openxmlformats.org/officeDocument/2006/relationships/image" Target="../media/image43.png"/><Relationship Id="rId16" Type="http://schemas.openxmlformats.org/officeDocument/2006/relationships/image" Target="../media/image27.png"/><Relationship Id="rId20" Type="http://schemas.openxmlformats.org/officeDocument/2006/relationships/image" Target="../media/image46.png"/><Relationship Id="rId1" Type="http://schemas.openxmlformats.org/officeDocument/2006/relationships/image" Target="../media/image5.png"/><Relationship Id="rId6" Type="http://schemas.openxmlformats.org/officeDocument/2006/relationships/image" Target="../media/image42.png"/><Relationship Id="rId11" Type="http://schemas.openxmlformats.org/officeDocument/2006/relationships/image" Target="../media/image23.png"/><Relationship Id="rId5" Type="http://schemas.openxmlformats.org/officeDocument/2006/relationships/image" Target="../media/image1.jpg"/><Relationship Id="rId15" Type="http://schemas.openxmlformats.org/officeDocument/2006/relationships/image" Target="../media/image26.png"/><Relationship Id="rId10" Type="http://schemas.openxmlformats.org/officeDocument/2006/relationships/image" Target="../media/image22.png"/><Relationship Id="rId19" Type="http://schemas.openxmlformats.org/officeDocument/2006/relationships/image" Target="../media/image44.png"/><Relationship Id="rId4" Type="http://schemas.openxmlformats.org/officeDocument/2006/relationships/image" Target="../media/image6.png"/><Relationship Id="rId9" Type="http://schemas.openxmlformats.org/officeDocument/2006/relationships/image" Target="../media/image21.png"/><Relationship Id="rId14" Type="http://schemas.openxmlformats.org/officeDocument/2006/relationships/image" Target="../media/image25.png"/></Relationships>
</file>

<file path=xl/drawings/_rels/drawing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1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1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1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1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5.png"/><Relationship Id="rId1" Type="http://schemas.openxmlformats.org/officeDocument/2006/relationships/image" Target="../media/image1.jpg"/><Relationship Id="rId5" Type="http://schemas.openxmlformats.org/officeDocument/2006/relationships/image" Target="../media/image46.png"/><Relationship Id="rId4" Type="http://schemas.openxmlformats.org/officeDocument/2006/relationships/image" Target="../media/image6.png"/></Relationships>
</file>

<file path=xl/drawings/_rels/drawing1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7.pn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1.jp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1.jpg"/><Relationship Id="rId1" Type="http://schemas.openxmlformats.org/officeDocument/2006/relationships/image" Target="../media/image5.png"/><Relationship Id="rId5" Type="http://schemas.openxmlformats.org/officeDocument/2006/relationships/image" Target="../media/image46.png"/><Relationship Id="rId4" Type="http://schemas.openxmlformats.org/officeDocument/2006/relationships/image" Target="../media/image7.png"/></Relationships>
</file>

<file path=xl/drawings/_rels/drawing1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15.png"/><Relationship Id="rId3" Type="http://schemas.openxmlformats.org/officeDocument/2006/relationships/image" Target="../media/image6.png"/><Relationship Id="rId21" Type="http://schemas.openxmlformats.org/officeDocument/2006/relationships/image" Target="../media/image25.png"/><Relationship Id="rId7" Type="http://schemas.openxmlformats.org/officeDocument/2006/relationships/image" Target="../media/image10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2" Type="http://schemas.openxmlformats.org/officeDocument/2006/relationships/image" Target="../media/image7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8.png"/><Relationship Id="rId5" Type="http://schemas.openxmlformats.org/officeDocument/2006/relationships/image" Target="../media/image8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10" Type="http://schemas.openxmlformats.org/officeDocument/2006/relationships/image" Target="../media/image13.png"/><Relationship Id="rId19" Type="http://schemas.openxmlformats.org/officeDocument/2006/relationships/image" Target="../media/image23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47.png"/></Relationships>
</file>

<file path=xl/drawings/_rels/drawing1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1.jp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8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" Type="http://schemas.openxmlformats.org/officeDocument/2006/relationships/image" Target="../media/image7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6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5" Type="http://schemas.openxmlformats.org/officeDocument/2006/relationships/image" Target="../media/image1.jp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47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48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/Relationships>
</file>

<file path=xl/drawings/_rels/drawing1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7.png"/></Relationships>
</file>

<file path=xl/drawings/_rels/drawing1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3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4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7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1.jp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8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10" Type="http://schemas.openxmlformats.org/officeDocument/2006/relationships/image" Target="../media/image13.png"/><Relationship Id="rId19" Type="http://schemas.openxmlformats.org/officeDocument/2006/relationships/image" Target="../media/image22.png"/><Relationship Id="rId4" Type="http://schemas.openxmlformats.org/officeDocument/2006/relationships/image" Target="../media/image1.jp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49.png"/></Relationships>
</file>

<file path=xl/drawings/_rels/drawing15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5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5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6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0.png"/></Relationships>
</file>

<file path=xl/drawings/_rels/drawing17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7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8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6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7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5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_rels/drawing19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" Type="http://schemas.openxmlformats.org/officeDocument/2006/relationships/image" Target="../media/image7.png"/><Relationship Id="rId21" Type="http://schemas.openxmlformats.org/officeDocument/2006/relationships/image" Target="../media/image3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2" Type="http://schemas.openxmlformats.org/officeDocument/2006/relationships/image" Target="../media/image5.png"/><Relationship Id="rId16" Type="http://schemas.openxmlformats.org/officeDocument/2006/relationships/image" Target="../media/image28.png"/><Relationship Id="rId20" Type="http://schemas.openxmlformats.org/officeDocument/2006/relationships/image" Target="../media/image34.png"/><Relationship Id="rId1" Type="http://schemas.openxmlformats.org/officeDocument/2006/relationships/image" Target="../media/image6.png"/><Relationship Id="rId6" Type="http://schemas.openxmlformats.org/officeDocument/2006/relationships/image" Target="../media/image9.png"/><Relationship Id="rId11" Type="http://schemas.openxmlformats.org/officeDocument/2006/relationships/image" Target="../media/image23.png"/><Relationship Id="rId24" Type="http://schemas.openxmlformats.org/officeDocument/2006/relationships/image" Target="../media/image38.png"/><Relationship Id="rId5" Type="http://schemas.openxmlformats.org/officeDocument/2006/relationships/image" Target="../media/image8.png"/><Relationship Id="rId15" Type="http://schemas.openxmlformats.org/officeDocument/2006/relationships/image" Target="../media/image27.png"/><Relationship Id="rId23" Type="http://schemas.openxmlformats.org/officeDocument/2006/relationships/image" Target="../media/image37.png"/><Relationship Id="rId10" Type="http://schemas.openxmlformats.org/officeDocument/2006/relationships/image" Target="../media/image22.png"/><Relationship Id="rId19" Type="http://schemas.openxmlformats.org/officeDocument/2006/relationships/image" Target="../media/image33.png"/><Relationship Id="rId4" Type="http://schemas.openxmlformats.org/officeDocument/2006/relationships/image" Target="../media/image1.jpg"/><Relationship Id="rId9" Type="http://schemas.openxmlformats.org/officeDocument/2006/relationships/image" Target="../media/image21.png"/><Relationship Id="rId14" Type="http://schemas.openxmlformats.org/officeDocument/2006/relationships/image" Target="../media/image26.png"/><Relationship Id="rId22" Type="http://schemas.openxmlformats.org/officeDocument/2006/relationships/image" Target="../media/image36.png"/><Relationship Id="rId27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2400300</xdr:colOff>
      <xdr:row>1</xdr:row>
      <xdr:rowOff>38100</xdr:rowOff>
    </xdr:from>
    <xdr:to>
      <xdr:col>4</xdr:col>
      <xdr:colOff>3805298</xdr:colOff>
      <xdr:row>3</xdr:row>
      <xdr:rowOff>2917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3224112-F07C-4513-AA63-DCA5BA404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9500" y="220980"/>
          <a:ext cx="1391663" cy="91731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17</xdr:col>
      <xdr:colOff>460942</xdr:colOff>
      <xdr:row>47</xdr:row>
      <xdr:rowOff>11157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8F59224-1136-447B-8423-C6373D4B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63225" y="209550"/>
          <a:ext cx="8004742" cy="100409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2447973</xdr:colOff>
      <xdr:row>1</xdr:row>
      <xdr:rowOff>24130</xdr:rowOff>
    </xdr:from>
    <xdr:to>
      <xdr:col>4</xdr:col>
      <xdr:colOff>3843446</xdr:colOff>
      <xdr:row>2</xdr:row>
      <xdr:rowOff>758567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F88ECC8-553A-4E48-B927-647F64BC2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7665" y="209745"/>
          <a:ext cx="1395473" cy="926012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17</xdr:col>
      <xdr:colOff>460942</xdr:colOff>
      <xdr:row>47</xdr:row>
      <xdr:rowOff>6968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94E541E-92D2-4E7D-B894-C0E49AB93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610850" y="209550"/>
          <a:ext cx="8004742" cy="1006536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515795</xdr:colOff>
      <xdr:row>9</xdr:row>
      <xdr:rowOff>380262</xdr:rowOff>
    </xdr:from>
    <xdr:to>
      <xdr:col>2</xdr:col>
      <xdr:colOff>852887</xdr:colOff>
      <xdr:row>9</xdr:row>
      <xdr:rowOff>723936</xdr:rowOff>
    </xdr:to>
    <xdr:pic>
      <xdr:nvPicPr>
        <xdr:cNvPr id="5" name="Picture 201">
          <a:extLst>
            <a:ext uri="{FF2B5EF4-FFF2-40B4-BE49-F238E27FC236}">
              <a16:creationId xmlns:a16="http://schemas.microsoft.com/office/drawing/2014/main" id="{EBB3311C-C3C5-446F-A81F-83EDF7182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773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451311</xdr:colOff>
      <xdr:row>9</xdr:row>
      <xdr:rowOff>380262</xdr:rowOff>
    </xdr:from>
    <xdr:to>
      <xdr:col>3</xdr:col>
      <xdr:colOff>788403</xdr:colOff>
      <xdr:row>9</xdr:row>
      <xdr:rowOff>723936</xdr:rowOff>
    </xdr:to>
    <xdr:pic>
      <xdr:nvPicPr>
        <xdr:cNvPr id="6" name="Picture 203">
          <a:extLst>
            <a:ext uri="{FF2B5EF4-FFF2-40B4-BE49-F238E27FC236}">
              <a16:creationId xmlns:a16="http://schemas.microsoft.com/office/drawing/2014/main" id="{0EC9F980-04F6-4F4F-8295-B9DB6D72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277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9</xdr:row>
      <xdr:rowOff>380262</xdr:rowOff>
    </xdr:from>
    <xdr:to>
      <xdr:col>4</xdr:col>
      <xdr:colOff>759163</xdr:colOff>
      <xdr:row>9</xdr:row>
      <xdr:rowOff>723936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id="{BD01D3A5-1C2C-4EB0-A720-5740BAC4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26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9</xdr:row>
      <xdr:rowOff>380262</xdr:rowOff>
    </xdr:from>
    <xdr:to>
      <xdr:col>5</xdr:col>
      <xdr:colOff>741946</xdr:colOff>
      <xdr:row>9</xdr:row>
      <xdr:rowOff>723936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id="{813025CF-8500-4761-969B-B8962BA1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98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9</xdr:row>
      <xdr:rowOff>380261</xdr:rowOff>
    </xdr:from>
    <xdr:to>
      <xdr:col>2</xdr:col>
      <xdr:colOff>470402</xdr:colOff>
      <xdr:row>9</xdr:row>
      <xdr:rowOff>723936</xdr:rowOff>
    </xdr:to>
    <xdr:pic>
      <xdr:nvPicPr>
        <xdr:cNvPr id="23" name="Picture 197">
          <a:extLst>
            <a:ext uri="{FF2B5EF4-FFF2-40B4-BE49-F238E27FC236}">
              <a16:creationId xmlns:a16="http://schemas.microsoft.com/office/drawing/2014/main" id="{496B17A4-D7BE-48E7-A7C4-34B820BFB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172750</xdr:rowOff>
    </xdr:from>
    <xdr:to>
      <xdr:col>7</xdr:col>
      <xdr:colOff>744483</xdr:colOff>
      <xdr:row>24</xdr:row>
      <xdr:rowOff>515650</xdr:rowOff>
    </xdr:to>
    <xdr:pic>
      <xdr:nvPicPr>
        <xdr:cNvPr id="27" name="Picture 236">
          <a:extLst>
            <a:ext uri="{FF2B5EF4-FFF2-40B4-BE49-F238E27FC236}">
              <a16:creationId xmlns:a16="http://schemas.microsoft.com/office/drawing/2014/main" id="{2C8FC357-A014-46B0-98A2-28BCEC7AB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56581" y="8533285"/>
          <a:ext cx="336550" cy="342900"/>
        </a:xfrm>
        <a:prstGeom prst="rect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28" name="Pentagone régulier 49">
          <a:extLst>
            <a:ext uri="{FF2B5EF4-FFF2-40B4-BE49-F238E27FC236}">
              <a16:creationId xmlns:a16="http://schemas.microsoft.com/office/drawing/2014/main" id="{D93504ED-E3E0-41B8-984E-B3D62D7B12C8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29" name="Picture 238">
          <a:extLst>
            <a:ext uri="{FF2B5EF4-FFF2-40B4-BE49-F238E27FC236}">
              <a16:creationId xmlns:a16="http://schemas.microsoft.com/office/drawing/2014/main" id="{27C4D08A-577D-449D-B252-4B8F5296D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194647</xdr:rowOff>
    </xdr:from>
    <xdr:to>
      <xdr:col>2</xdr:col>
      <xdr:colOff>132182</xdr:colOff>
      <xdr:row>24</xdr:row>
      <xdr:rowOff>537547</xdr:rowOff>
    </xdr:to>
    <xdr:pic>
      <xdr:nvPicPr>
        <xdr:cNvPr id="30" name="Picture 239">
          <a:extLst>
            <a:ext uri="{FF2B5EF4-FFF2-40B4-BE49-F238E27FC236}">
              <a16:creationId xmlns:a16="http://schemas.microsoft.com/office/drawing/2014/main" id="{916064C4-99B1-4EAC-9867-9973C4C4F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5095" y="8555182"/>
          <a:ext cx="23812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7F71FA79-AC74-4CFA-A1DA-C6F859C89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7357" y="31751"/>
          <a:ext cx="1397393" cy="877080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9</xdr:row>
      <xdr:rowOff>380262</xdr:rowOff>
    </xdr:from>
    <xdr:to>
      <xdr:col>6</xdr:col>
      <xdr:colOff>731303</xdr:colOff>
      <xdr:row>9</xdr:row>
      <xdr:rowOff>723936</xdr:rowOff>
    </xdr:to>
    <xdr:pic>
      <xdr:nvPicPr>
        <xdr:cNvPr id="133" name="Picture 205">
          <a:extLst>
            <a:ext uri="{FF2B5EF4-FFF2-40B4-BE49-F238E27FC236}">
              <a16:creationId xmlns:a16="http://schemas.microsoft.com/office/drawing/2014/main" id="{BA8E3FF7-5DC4-4BF0-8A22-614E0B9B3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44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9</xdr:row>
      <xdr:rowOff>380262</xdr:rowOff>
    </xdr:from>
    <xdr:to>
      <xdr:col>7</xdr:col>
      <xdr:colOff>705528</xdr:colOff>
      <xdr:row>9</xdr:row>
      <xdr:rowOff>723936</xdr:rowOff>
    </xdr:to>
    <xdr:pic>
      <xdr:nvPicPr>
        <xdr:cNvPr id="134" name="Picture 207">
          <a:extLst>
            <a:ext uri="{FF2B5EF4-FFF2-40B4-BE49-F238E27FC236}">
              <a16:creationId xmlns:a16="http://schemas.microsoft.com/office/drawing/2014/main" id="{FC0D7C1E-A6D6-4ED0-B205-B2F686CFF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57" y="308579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12</xdr:row>
      <xdr:rowOff>382045</xdr:rowOff>
    </xdr:from>
    <xdr:to>
      <xdr:col>2</xdr:col>
      <xdr:colOff>784061</xdr:colOff>
      <xdr:row>12</xdr:row>
      <xdr:rowOff>725719</xdr:rowOff>
    </xdr:to>
    <xdr:pic>
      <xdr:nvPicPr>
        <xdr:cNvPr id="136" name="Picture 201">
          <a:extLst>
            <a:ext uri="{FF2B5EF4-FFF2-40B4-BE49-F238E27FC236}">
              <a16:creationId xmlns:a16="http://schemas.microsoft.com/office/drawing/2014/main" id="{711CBFE7-C66E-4F2E-B035-46B4A8BEF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7550" y="421662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135982</xdr:colOff>
      <xdr:row>12</xdr:row>
      <xdr:rowOff>385176</xdr:rowOff>
    </xdr:from>
    <xdr:to>
      <xdr:col>2</xdr:col>
      <xdr:colOff>472532</xdr:colOff>
      <xdr:row>12</xdr:row>
      <xdr:rowOff>728851</xdr:rowOff>
    </xdr:to>
    <xdr:pic>
      <xdr:nvPicPr>
        <xdr:cNvPr id="137" name="Picture 197">
          <a:extLst>
            <a:ext uri="{FF2B5EF4-FFF2-40B4-BE49-F238E27FC236}">
              <a16:creationId xmlns:a16="http://schemas.microsoft.com/office/drawing/2014/main" id="{86AB4437-6C8D-4430-9CF6-66D0D5FD7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6563" y="4219757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12</xdr:row>
      <xdr:rowOff>382045</xdr:rowOff>
    </xdr:from>
    <xdr:to>
      <xdr:col>1</xdr:col>
      <xdr:colOff>801763</xdr:colOff>
      <xdr:row>12</xdr:row>
      <xdr:rowOff>725719</xdr:rowOff>
    </xdr:to>
    <xdr:pic>
      <xdr:nvPicPr>
        <xdr:cNvPr id="142" name="Picture 211">
          <a:extLst>
            <a:ext uri="{FF2B5EF4-FFF2-40B4-BE49-F238E27FC236}">
              <a16:creationId xmlns:a16="http://schemas.microsoft.com/office/drawing/2014/main" id="{1D7201F7-7B62-4796-80A1-96B3654DB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660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12</xdr:row>
      <xdr:rowOff>382045</xdr:rowOff>
    </xdr:from>
    <xdr:to>
      <xdr:col>4</xdr:col>
      <xdr:colOff>759163</xdr:colOff>
      <xdr:row>12</xdr:row>
      <xdr:rowOff>725719</xdr:rowOff>
    </xdr:to>
    <xdr:pic>
      <xdr:nvPicPr>
        <xdr:cNvPr id="143" name="Picture 214">
          <a:extLst>
            <a:ext uri="{FF2B5EF4-FFF2-40B4-BE49-F238E27FC236}">
              <a16:creationId xmlns:a16="http://schemas.microsoft.com/office/drawing/2014/main" id="{5E928546-59E1-4966-B696-B20ADA0D3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26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12</xdr:row>
      <xdr:rowOff>382045</xdr:rowOff>
    </xdr:from>
    <xdr:to>
      <xdr:col>5</xdr:col>
      <xdr:colOff>741946</xdr:colOff>
      <xdr:row>12</xdr:row>
      <xdr:rowOff>725719</xdr:rowOff>
    </xdr:to>
    <xdr:pic>
      <xdr:nvPicPr>
        <xdr:cNvPr id="144" name="Picture 215">
          <a:extLst>
            <a:ext uri="{FF2B5EF4-FFF2-40B4-BE49-F238E27FC236}">
              <a16:creationId xmlns:a16="http://schemas.microsoft.com/office/drawing/2014/main" id="{46880D9C-B699-41C0-B2F5-D9A7FB9BF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98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12</xdr:row>
      <xdr:rowOff>382045</xdr:rowOff>
    </xdr:from>
    <xdr:to>
      <xdr:col>6</xdr:col>
      <xdr:colOff>731303</xdr:colOff>
      <xdr:row>12</xdr:row>
      <xdr:rowOff>725719</xdr:rowOff>
    </xdr:to>
    <xdr:pic>
      <xdr:nvPicPr>
        <xdr:cNvPr id="145" name="Picture 216">
          <a:extLst>
            <a:ext uri="{FF2B5EF4-FFF2-40B4-BE49-F238E27FC236}">
              <a16:creationId xmlns:a16="http://schemas.microsoft.com/office/drawing/2014/main" id="{7778A18E-89D8-4A09-B65A-C7DADF87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4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12</xdr:row>
      <xdr:rowOff>382045</xdr:rowOff>
    </xdr:from>
    <xdr:to>
      <xdr:col>7</xdr:col>
      <xdr:colOff>705528</xdr:colOff>
      <xdr:row>12</xdr:row>
      <xdr:rowOff>725719</xdr:rowOff>
    </xdr:to>
    <xdr:pic>
      <xdr:nvPicPr>
        <xdr:cNvPr id="146" name="Picture 217">
          <a:extLst>
            <a:ext uri="{FF2B5EF4-FFF2-40B4-BE49-F238E27FC236}">
              <a16:creationId xmlns:a16="http://schemas.microsoft.com/office/drawing/2014/main" id="{05C91033-3749-4C75-99BF-3EB2EB9EE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57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444839</xdr:colOff>
      <xdr:row>12</xdr:row>
      <xdr:rowOff>382045</xdr:rowOff>
    </xdr:from>
    <xdr:to>
      <xdr:col>2</xdr:col>
      <xdr:colOff>781931</xdr:colOff>
      <xdr:row>12</xdr:row>
      <xdr:rowOff>725719</xdr:rowOff>
    </xdr:to>
    <xdr:pic>
      <xdr:nvPicPr>
        <xdr:cNvPr id="147" name="Picture 201">
          <a:extLst>
            <a:ext uri="{FF2B5EF4-FFF2-40B4-BE49-F238E27FC236}">
              <a16:creationId xmlns:a16="http://schemas.microsoft.com/office/drawing/2014/main" id="{25D67F86-3837-493D-9DCA-070E8F400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0817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12</xdr:row>
      <xdr:rowOff>385176</xdr:rowOff>
    </xdr:from>
    <xdr:to>
      <xdr:col>2</xdr:col>
      <xdr:colOff>470402</xdr:colOff>
      <xdr:row>12</xdr:row>
      <xdr:rowOff>728851</xdr:rowOff>
    </xdr:to>
    <xdr:pic>
      <xdr:nvPicPr>
        <xdr:cNvPr id="148" name="Picture 197">
          <a:extLst>
            <a:ext uri="{FF2B5EF4-FFF2-40B4-BE49-F238E27FC236}">
              <a16:creationId xmlns:a16="http://schemas.microsoft.com/office/drawing/2014/main" id="{1E428142-2B36-4C14-A304-7BBF6B18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423215</xdr:colOff>
      <xdr:row>12</xdr:row>
      <xdr:rowOff>382045</xdr:rowOff>
    </xdr:from>
    <xdr:to>
      <xdr:col>3</xdr:col>
      <xdr:colOff>760307</xdr:colOff>
      <xdr:row>12</xdr:row>
      <xdr:rowOff>725719</xdr:rowOff>
    </xdr:to>
    <xdr:pic>
      <xdr:nvPicPr>
        <xdr:cNvPr id="150" name="Picture 201">
          <a:extLst>
            <a:ext uri="{FF2B5EF4-FFF2-40B4-BE49-F238E27FC236}">
              <a16:creationId xmlns:a16="http://schemas.microsoft.com/office/drawing/2014/main" id="{A7C7F9AC-5598-4DB1-9104-89F1D9E39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8181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15</xdr:row>
      <xdr:rowOff>395244</xdr:rowOff>
    </xdr:from>
    <xdr:to>
      <xdr:col>1</xdr:col>
      <xdr:colOff>799461</xdr:colOff>
      <xdr:row>15</xdr:row>
      <xdr:rowOff>738918</xdr:rowOff>
    </xdr:to>
    <xdr:pic>
      <xdr:nvPicPr>
        <xdr:cNvPr id="152" name="Picture 211">
          <a:extLst>
            <a:ext uri="{FF2B5EF4-FFF2-40B4-BE49-F238E27FC236}">
              <a16:creationId xmlns:a16="http://schemas.microsoft.com/office/drawing/2014/main" id="{197AB85F-25E1-474F-87B5-451AB64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660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15</xdr:row>
      <xdr:rowOff>388053</xdr:rowOff>
    </xdr:from>
    <xdr:to>
      <xdr:col>4</xdr:col>
      <xdr:colOff>756861</xdr:colOff>
      <xdr:row>15</xdr:row>
      <xdr:rowOff>731727</xdr:rowOff>
    </xdr:to>
    <xdr:pic>
      <xdr:nvPicPr>
        <xdr:cNvPr id="153" name="Picture 214">
          <a:extLst>
            <a:ext uri="{FF2B5EF4-FFF2-40B4-BE49-F238E27FC236}">
              <a16:creationId xmlns:a16="http://schemas.microsoft.com/office/drawing/2014/main" id="{09505DC9-1F0A-43F6-9C73-4E3FCD22D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26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15</xdr:row>
      <xdr:rowOff>395244</xdr:rowOff>
    </xdr:from>
    <xdr:to>
      <xdr:col>5</xdr:col>
      <xdr:colOff>741946</xdr:colOff>
      <xdr:row>15</xdr:row>
      <xdr:rowOff>738918</xdr:rowOff>
    </xdr:to>
    <xdr:pic>
      <xdr:nvPicPr>
        <xdr:cNvPr id="154" name="Picture 215">
          <a:extLst>
            <a:ext uri="{FF2B5EF4-FFF2-40B4-BE49-F238E27FC236}">
              <a16:creationId xmlns:a16="http://schemas.microsoft.com/office/drawing/2014/main" id="{24521481-6527-4642-BBD2-057DE30BA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98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15</xdr:row>
      <xdr:rowOff>395244</xdr:rowOff>
    </xdr:from>
    <xdr:to>
      <xdr:col>6</xdr:col>
      <xdr:colOff>731303</xdr:colOff>
      <xdr:row>15</xdr:row>
      <xdr:rowOff>738918</xdr:rowOff>
    </xdr:to>
    <xdr:pic>
      <xdr:nvPicPr>
        <xdr:cNvPr id="155" name="Picture 216">
          <a:extLst>
            <a:ext uri="{FF2B5EF4-FFF2-40B4-BE49-F238E27FC236}">
              <a16:creationId xmlns:a16="http://schemas.microsoft.com/office/drawing/2014/main" id="{3CBE2B29-84F8-4474-BE3C-6F7FBDC8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4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15</xdr:row>
      <xdr:rowOff>395244</xdr:rowOff>
    </xdr:from>
    <xdr:to>
      <xdr:col>7</xdr:col>
      <xdr:colOff>705528</xdr:colOff>
      <xdr:row>15</xdr:row>
      <xdr:rowOff>738918</xdr:rowOff>
    </xdr:to>
    <xdr:pic>
      <xdr:nvPicPr>
        <xdr:cNvPr id="156" name="Picture 217">
          <a:extLst>
            <a:ext uri="{FF2B5EF4-FFF2-40B4-BE49-F238E27FC236}">
              <a16:creationId xmlns:a16="http://schemas.microsoft.com/office/drawing/2014/main" id="{B6C49DFB-F11D-4155-8F44-65F65F610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57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498917</xdr:colOff>
      <xdr:row>15</xdr:row>
      <xdr:rowOff>411542</xdr:rowOff>
    </xdr:from>
    <xdr:to>
      <xdr:col>2</xdr:col>
      <xdr:colOff>836009</xdr:colOff>
      <xdr:row>15</xdr:row>
      <xdr:rowOff>755216</xdr:rowOff>
    </xdr:to>
    <xdr:pic>
      <xdr:nvPicPr>
        <xdr:cNvPr id="157" name="Picture 201">
          <a:extLst>
            <a:ext uri="{FF2B5EF4-FFF2-40B4-BE49-F238E27FC236}">
              <a16:creationId xmlns:a16="http://schemas.microsoft.com/office/drawing/2014/main" id="{3D772468-CA3B-40A7-82D3-510D89267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9498" y="538502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15</xdr:row>
      <xdr:rowOff>414673</xdr:rowOff>
    </xdr:from>
    <xdr:to>
      <xdr:col>2</xdr:col>
      <xdr:colOff>470402</xdr:colOff>
      <xdr:row>15</xdr:row>
      <xdr:rowOff>758348</xdr:rowOff>
    </xdr:to>
    <xdr:pic>
      <xdr:nvPicPr>
        <xdr:cNvPr id="158" name="Picture 197">
          <a:extLst>
            <a:ext uri="{FF2B5EF4-FFF2-40B4-BE49-F238E27FC236}">
              <a16:creationId xmlns:a16="http://schemas.microsoft.com/office/drawing/2014/main" id="{AE5AFF43-4FA1-4F1D-96FC-2F9006796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413493</xdr:colOff>
      <xdr:row>15</xdr:row>
      <xdr:rowOff>408264</xdr:rowOff>
    </xdr:from>
    <xdr:to>
      <xdr:col>3</xdr:col>
      <xdr:colOff>750585</xdr:colOff>
      <xdr:row>15</xdr:row>
      <xdr:rowOff>751938</xdr:rowOff>
    </xdr:to>
    <xdr:pic>
      <xdr:nvPicPr>
        <xdr:cNvPr id="160" name="Picture 201">
          <a:extLst>
            <a:ext uri="{FF2B5EF4-FFF2-40B4-BE49-F238E27FC236}">
              <a16:creationId xmlns:a16="http://schemas.microsoft.com/office/drawing/2014/main" id="{56F17989-F2CD-4DF3-84CE-EA457FA1D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9660" y="535420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18</xdr:row>
      <xdr:rowOff>383773</xdr:rowOff>
    </xdr:from>
    <xdr:to>
      <xdr:col>1</xdr:col>
      <xdr:colOff>799461</xdr:colOff>
      <xdr:row>18</xdr:row>
      <xdr:rowOff>727447</xdr:rowOff>
    </xdr:to>
    <xdr:pic>
      <xdr:nvPicPr>
        <xdr:cNvPr id="162" name="Picture 211">
          <a:extLst>
            <a:ext uri="{FF2B5EF4-FFF2-40B4-BE49-F238E27FC236}">
              <a16:creationId xmlns:a16="http://schemas.microsoft.com/office/drawing/2014/main" id="{8025CC72-D663-4D4D-86A6-95AE79C9F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660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18</xdr:row>
      <xdr:rowOff>392470</xdr:rowOff>
    </xdr:from>
    <xdr:to>
      <xdr:col>2</xdr:col>
      <xdr:colOff>470402</xdr:colOff>
      <xdr:row>18</xdr:row>
      <xdr:rowOff>736145</xdr:rowOff>
    </xdr:to>
    <xdr:pic>
      <xdr:nvPicPr>
        <xdr:cNvPr id="168" name="Picture 197">
          <a:extLst>
            <a:ext uri="{FF2B5EF4-FFF2-40B4-BE49-F238E27FC236}">
              <a16:creationId xmlns:a16="http://schemas.microsoft.com/office/drawing/2014/main" id="{A5B81EE3-3EAC-49C4-9F98-2B7C8B518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830" y="647134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297828</xdr:colOff>
      <xdr:row>9</xdr:row>
      <xdr:rowOff>119815</xdr:rowOff>
    </xdr:from>
    <xdr:to>
      <xdr:col>1</xdr:col>
      <xdr:colOff>634378</xdr:colOff>
      <xdr:row>9</xdr:row>
      <xdr:rowOff>462715</xdr:rowOff>
    </xdr:to>
    <xdr:pic>
      <xdr:nvPicPr>
        <xdr:cNvPr id="97" name="Picture 236">
          <a:extLst>
            <a:ext uri="{FF2B5EF4-FFF2-40B4-BE49-F238E27FC236}">
              <a16:creationId xmlns:a16="http://schemas.microsoft.com/office/drawing/2014/main" id="{8F5F0F29-779C-4635-8996-5F1E5A2B8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4817" y="2825343"/>
          <a:ext cx="336550" cy="342900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12</xdr:row>
      <xdr:rowOff>64361</xdr:rowOff>
    </xdr:from>
    <xdr:to>
      <xdr:col>1</xdr:col>
      <xdr:colOff>628266</xdr:colOff>
      <xdr:row>12</xdr:row>
      <xdr:rowOff>407487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65C71660-915E-48DA-9CC0-49C3F7C1C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089" y="3891485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15</xdr:row>
      <xdr:rowOff>98224</xdr:rowOff>
    </xdr:from>
    <xdr:to>
      <xdr:col>1</xdr:col>
      <xdr:colOff>628266</xdr:colOff>
      <xdr:row>15</xdr:row>
      <xdr:rowOff>441350</xdr:rowOff>
    </xdr:to>
    <xdr:pic>
      <xdr:nvPicPr>
        <xdr:cNvPr id="100" name="Picture 273">
          <a:extLst>
            <a:ext uri="{FF2B5EF4-FFF2-40B4-BE49-F238E27FC236}">
              <a16:creationId xmlns:a16="http://schemas.microsoft.com/office/drawing/2014/main" id="{8A6DAEF1-5701-4125-B61F-AB39D5307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089" y="5055505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18</xdr:row>
      <xdr:rowOff>94667</xdr:rowOff>
    </xdr:from>
    <xdr:to>
      <xdr:col>1</xdr:col>
      <xdr:colOff>628266</xdr:colOff>
      <xdr:row>18</xdr:row>
      <xdr:rowOff>437793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id="{45B47322-A569-454B-8495-5D8A9E9AC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089" y="6173543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1209</xdr:colOff>
      <xdr:row>9</xdr:row>
      <xdr:rowOff>714</xdr:rowOff>
    </xdr:from>
    <xdr:to>
      <xdr:col>9</xdr:col>
      <xdr:colOff>1779036</xdr:colOff>
      <xdr:row>18</xdr:row>
      <xdr:rowOff>597791</xdr:rowOff>
    </xdr:to>
    <xdr:sp macro="" textlink="">
      <xdr:nvSpPr>
        <xdr:cNvPr id="149" name="Rectangle 148">
          <a:extLst>
            <a:ext uri="{FF2B5EF4-FFF2-40B4-BE49-F238E27FC236}">
              <a16:creationId xmlns:a16="http://schemas.microsoft.com/office/drawing/2014/main" id="{2CAACD61-9150-4F82-A897-28C883789C8E}"/>
            </a:ext>
          </a:extLst>
        </xdr:cNvPr>
        <xdr:cNvSpPr/>
      </xdr:nvSpPr>
      <xdr:spPr>
        <a:xfrm>
          <a:off x="6600129" y="2698194"/>
          <a:ext cx="1777827" cy="3965117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91106</xdr:colOff>
      <xdr:row>14</xdr:row>
      <xdr:rowOff>5450</xdr:rowOff>
    </xdr:from>
    <xdr:to>
      <xdr:col>9</xdr:col>
      <xdr:colOff>427759</xdr:colOff>
      <xdr:row>15</xdr:row>
      <xdr:rowOff>183621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C075A42B-C96F-40D8-A0C3-26072700F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90026" y="4790810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86134</xdr:colOff>
      <xdr:row>16</xdr:row>
      <xdr:rowOff>65069</xdr:rowOff>
    </xdr:from>
    <xdr:to>
      <xdr:col>9</xdr:col>
      <xdr:colOff>422787</xdr:colOff>
      <xdr:row>18</xdr:row>
      <xdr:rowOff>82043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id="{B24C285D-B40A-48A1-B423-760FCDF9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5054" y="5810549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56296</xdr:colOff>
      <xdr:row>18</xdr:row>
      <xdr:rowOff>186808</xdr:rowOff>
    </xdr:from>
    <xdr:to>
      <xdr:col>9</xdr:col>
      <xdr:colOff>392949</xdr:colOff>
      <xdr:row>18</xdr:row>
      <xdr:rowOff>534101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C111996F-FD9A-429E-A0AF-031B783FA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5216" y="6252328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123178</xdr:colOff>
      <xdr:row>15</xdr:row>
      <xdr:rowOff>382979</xdr:rowOff>
    </xdr:from>
    <xdr:to>
      <xdr:col>9</xdr:col>
      <xdr:colOff>462568</xdr:colOff>
      <xdr:row>15</xdr:row>
      <xdr:rowOff>734440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C41C24D0-3B85-4DF7-98C6-BA17DCE6E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2098" y="5328359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147690</xdr:colOff>
      <xdr:row>9</xdr:row>
      <xdr:rowOff>474118</xdr:rowOff>
    </xdr:from>
    <xdr:to>
      <xdr:col>9</xdr:col>
      <xdr:colOff>372191</xdr:colOff>
      <xdr:row>9</xdr:row>
      <xdr:rowOff>721232</xdr:rowOff>
    </xdr:to>
    <xdr:sp macro="" textlink="">
      <xdr:nvSpPr>
        <xdr:cNvPr id="164" name="Pentagone régulier 49">
          <a:extLst>
            <a:ext uri="{FF2B5EF4-FFF2-40B4-BE49-F238E27FC236}">
              <a16:creationId xmlns:a16="http://schemas.microsoft.com/office/drawing/2014/main" id="{D78A692F-0FF5-4DC3-BDA4-5BF97AFC9468}"/>
            </a:ext>
          </a:extLst>
        </xdr:cNvPr>
        <xdr:cNvSpPr>
          <a:spLocks noChangeAspect="1"/>
        </xdr:cNvSpPr>
      </xdr:nvSpPr>
      <xdr:spPr>
        <a:xfrm>
          <a:off x="6746610" y="3171598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1308094</xdr:colOff>
      <xdr:row>9</xdr:row>
      <xdr:rowOff>469217</xdr:rowOff>
    </xdr:from>
    <xdr:to>
      <xdr:col>9</xdr:col>
      <xdr:colOff>1422220</xdr:colOff>
      <xdr:row>9</xdr:row>
      <xdr:rowOff>719681</xdr:rowOff>
    </xdr:to>
    <xdr:sp macro="" textlink="">
      <xdr:nvSpPr>
        <xdr:cNvPr id="166" name="Freeform: Shape 165">
          <a:extLst>
            <a:ext uri="{FF2B5EF4-FFF2-40B4-BE49-F238E27FC236}">
              <a16:creationId xmlns:a16="http://schemas.microsoft.com/office/drawing/2014/main" id="{9A7CCFFA-0995-42DC-ACA0-E031A9058CBD}"/>
            </a:ext>
          </a:extLst>
        </xdr:cNvPr>
        <xdr:cNvSpPr/>
      </xdr:nvSpPr>
      <xdr:spPr>
        <a:xfrm>
          <a:off x="7907014" y="3166697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971820</xdr:colOff>
      <xdr:row>9</xdr:row>
      <xdr:rowOff>473650</xdr:rowOff>
    </xdr:from>
    <xdr:to>
      <xdr:col>9</xdr:col>
      <xdr:colOff>1085946</xdr:colOff>
      <xdr:row>9</xdr:row>
      <xdr:rowOff>715875</xdr:rowOff>
    </xdr:to>
    <xdr:sp macro="" textlink="">
      <xdr:nvSpPr>
        <xdr:cNvPr id="167" name="Freeform: Shape 166">
          <a:extLst>
            <a:ext uri="{FF2B5EF4-FFF2-40B4-BE49-F238E27FC236}">
              <a16:creationId xmlns:a16="http://schemas.microsoft.com/office/drawing/2014/main" id="{489E6AEA-B823-41DA-A793-E765671702E6}"/>
            </a:ext>
          </a:extLst>
        </xdr:cNvPr>
        <xdr:cNvSpPr/>
      </xdr:nvSpPr>
      <xdr:spPr>
        <a:xfrm>
          <a:off x="7570740" y="3171130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150688</xdr:colOff>
      <xdr:row>9</xdr:row>
      <xdr:rowOff>14580</xdr:rowOff>
    </xdr:from>
    <xdr:to>
      <xdr:col>9</xdr:col>
      <xdr:colOff>486956</xdr:colOff>
      <xdr:row>9</xdr:row>
      <xdr:rowOff>367586</xdr:rowOff>
    </xdr:to>
    <xdr:pic>
      <xdr:nvPicPr>
        <xdr:cNvPr id="169" name="Picture 248">
          <a:extLst>
            <a:ext uri="{FF2B5EF4-FFF2-40B4-BE49-F238E27FC236}">
              <a16:creationId xmlns:a16="http://schemas.microsoft.com/office/drawing/2014/main" id="{E155AC71-3AC0-4FA8-81DC-F13A76053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9608" y="27577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529672</xdr:colOff>
      <xdr:row>9</xdr:row>
      <xdr:rowOff>14580</xdr:rowOff>
    </xdr:from>
    <xdr:to>
      <xdr:col>9</xdr:col>
      <xdr:colOff>865940</xdr:colOff>
      <xdr:row>9</xdr:row>
      <xdr:rowOff>367586</xdr:rowOff>
    </xdr:to>
    <xdr:pic>
      <xdr:nvPicPr>
        <xdr:cNvPr id="170" name="Picture 248">
          <a:extLst>
            <a:ext uri="{FF2B5EF4-FFF2-40B4-BE49-F238E27FC236}">
              <a16:creationId xmlns:a16="http://schemas.microsoft.com/office/drawing/2014/main" id="{91D08650-1F2C-4DC4-84C9-817892416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8592" y="271206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908655</xdr:colOff>
      <xdr:row>9</xdr:row>
      <xdr:rowOff>14580</xdr:rowOff>
    </xdr:from>
    <xdr:to>
      <xdr:col>9</xdr:col>
      <xdr:colOff>1244923</xdr:colOff>
      <xdr:row>9</xdr:row>
      <xdr:rowOff>367586</xdr:rowOff>
    </xdr:to>
    <xdr:pic>
      <xdr:nvPicPr>
        <xdr:cNvPr id="171" name="Picture 248">
          <a:extLst>
            <a:ext uri="{FF2B5EF4-FFF2-40B4-BE49-F238E27FC236}">
              <a16:creationId xmlns:a16="http://schemas.microsoft.com/office/drawing/2014/main" id="{53F2B9F6-9DF1-435D-801F-BB20759AC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7575" y="271206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1287638</xdr:colOff>
      <xdr:row>9</xdr:row>
      <xdr:rowOff>14580</xdr:rowOff>
    </xdr:from>
    <xdr:to>
      <xdr:col>9</xdr:col>
      <xdr:colOff>1623906</xdr:colOff>
      <xdr:row>9</xdr:row>
      <xdr:rowOff>367586</xdr:rowOff>
    </xdr:to>
    <xdr:pic>
      <xdr:nvPicPr>
        <xdr:cNvPr id="172" name="Picture 248">
          <a:extLst>
            <a:ext uri="{FF2B5EF4-FFF2-40B4-BE49-F238E27FC236}">
              <a16:creationId xmlns:a16="http://schemas.microsoft.com/office/drawing/2014/main" id="{F96408F8-CA3C-4500-B2FF-84A855089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6558" y="271206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540542</xdr:colOff>
      <xdr:row>9</xdr:row>
      <xdr:rowOff>468293</xdr:rowOff>
    </xdr:from>
    <xdr:to>
      <xdr:col>9</xdr:col>
      <xdr:colOff>765043</xdr:colOff>
      <xdr:row>9</xdr:row>
      <xdr:rowOff>715407</xdr:rowOff>
    </xdr:to>
    <xdr:sp macro="" textlink="">
      <xdr:nvSpPr>
        <xdr:cNvPr id="173" name="Pentagone régulier 49">
          <a:extLst>
            <a:ext uri="{FF2B5EF4-FFF2-40B4-BE49-F238E27FC236}">
              <a16:creationId xmlns:a16="http://schemas.microsoft.com/office/drawing/2014/main" id="{F742EFF9-C0E6-4E14-82DB-154B7CB34B05}"/>
            </a:ext>
          </a:extLst>
        </xdr:cNvPr>
        <xdr:cNvSpPr>
          <a:spLocks noChangeAspect="1"/>
        </xdr:cNvSpPr>
      </xdr:nvSpPr>
      <xdr:spPr>
        <a:xfrm>
          <a:off x="7139462" y="3165773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962093</xdr:colOff>
      <xdr:row>12</xdr:row>
      <xdr:rowOff>636346</xdr:rowOff>
    </xdr:from>
    <xdr:to>
      <xdr:col>9</xdr:col>
      <xdr:colOff>1181877</xdr:colOff>
      <xdr:row>13</xdr:row>
      <xdr:rowOff>38877</xdr:rowOff>
    </xdr:to>
    <xdr:sp macro="" textlink="">
      <xdr:nvSpPr>
        <xdr:cNvPr id="209" name="Oval 208">
          <a:extLst>
            <a:ext uri="{FF2B5EF4-FFF2-40B4-BE49-F238E27FC236}">
              <a16:creationId xmlns:a16="http://schemas.microsoft.com/office/drawing/2014/main" id="{A7B35157-119B-412C-AC63-4DFB414BB6FD}"/>
            </a:ext>
          </a:extLst>
        </xdr:cNvPr>
        <xdr:cNvSpPr/>
      </xdr:nvSpPr>
      <xdr:spPr>
        <a:xfrm>
          <a:off x="7551838" y="4454122"/>
          <a:ext cx="219784" cy="211184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xN</a:t>
          </a:r>
          <a:endParaRPr lang="en-US" sz="700" b="1" baseline="0">
            <a:solidFill>
              <a:schemeClr val="tx1"/>
            </a:solidFill>
          </a:endParaRPr>
        </a:p>
      </xdr:txBody>
    </xdr:sp>
    <xdr:clientData/>
  </xdr:twoCellAnchor>
  <xdr:twoCellAnchor>
    <xdr:from>
      <xdr:col>9</xdr:col>
      <xdr:colOff>480309</xdr:colOff>
      <xdr:row>14</xdr:row>
      <xdr:rowOff>5452</xdr:rowOff>
    </xdr:from>
    <xdr:to>
      <xdr:col>9</xdr:col>
      <xdr:colOff>816962</xdr:colOff>
      <xdr:row>15</xdr:row>
      <xdr:rowOff>183623</xdr:rowOff>
    </xdr:to>
    <xdr:pic>
      <xdr:nvPicPr>
        <xdr:cNvPr id="195" name="Picture 13">
          <a:extLst>
            <a:ext uri="{FF2B5EF4-FFF2-40B4-BE49-F238E27FC236}">
              <a16:creationId xmlns:a16="http://schemas.microsoft.com/office/drawing/2014/main" id="{DFA7DDB8-5229-474D-8E42-DB1C6BB29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9229" y="4790812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869513</xdr:colOff>
      <xdr:row>14</xdr:row>
      <xdr:rowOff>5452</xdr:rowOff>
    </xdr:from>
    <xdr:to>
      <xdr:col>9</xdr:col>
      <xdr:colOff>1206166</xdr:colOff>
      <xdr:row>15</xdr:row>
      <xdr:rowOff>183623</xdr:rowOff>
    </xdr:to>
    <xdr:pic>
      <xdr:nvPicPr>
        <xdr:cNvPr id="196" name="Picture 13">
          <a:extLst>
            <a:ext uri="{FF2B5EF4-FFF2-40B4-BE49-F238E27FC236}">
              <a16:creationId xmlns:a16="http://schemas.microsoft.com/office/drawing/2014/main" id="{15E5AA31-6AB6-475A-9F50-10CCDBF78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433" y="4790812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1258719</xdr:colOff>
      <xdr:row>14</xdr:row>
      <xdr:rowOff>5451</xdr:rowOff>
    </xdr:from>
    <xdr:to>
      <xdr:col>9</xdr:col>
      <xdr:colOff>1595372</xdr:colOff>
      <xdr:row>15</xdr:row>
      <xdr:rowOff>183622</xdr:rowOff>
    </xdr:to>
    <xdr:pic>
      <xdr:nvPicPr>
        <xdr:cNvPr id="197" name="Picture 13">
          <a:extLst>
            <a:ext uri="{FF2B5EF4-FFF2-40B4-BE49-F238E27FC236}">
              <a16:creationId xmlns:a16="http://schemas.microsoft.com/office/drawing/2014/main" id="{8C16E352-53A7-4B50-BCD6-570CB5281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7639" y="4790811"/>
          <a:ext cx="336653" cy="338191"/>
        </a:xfrm>
        <a:prstGeom prst="rect">
          <a:avLst/>
        </a:prstGeom>
      </xdr:spPr>
    </xdr:pic>
    <xdr:clientData/>
  </xdr:twoCellAnchor>
  <xdr:twoCellAnchor>
    <xdr:from>
      <xdr:col>9</xdr:col>
      <xdr:colOff>502436</xdr:colOff>
      <xdr:row>15</xdr:row>
      <xdr:rowOff>382980</xdr:rowOff>
    </xdr:from>
    <xdr:to>
      <xdr:col>9</xdr:col>
      <xdr:colOff>841826</xdr:colOff>
      <xdr:row>15</xdr:row>
      <xdr:rowOff>734441</xdr:rowOff>
    </xdr:to>
    <xdr:pic>
      <xdr:nvPicPr>
        <xdr:cNvPr id="198" name="Picture 238">
          <a:extLst>
            <a:ext uri="{FF2B5EF4-FFF2-40B4-BE49-F238E27FC236}">
              <a16:creationId xmlns:a16="http://schemas.microsoft.com/office/drawing/2014/main" id="{B6AE8477-2891-43C0-9A3A-2FA2DB856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1356" y="532836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881694</xdr:colOff>
      <xdr:row>15</xdr:row>
      <xdr:rowOff>382980</xdr:rowOff>
    </xdr:from>
    <xdr:to>
      <xdr:col>9</xdr:col>
      <xdr:colOff>1221084</xdr:colOff>
      <xdr:row>15</xdr:row>
      <xdr:rowOff>734441</xdr:rowOff>
    </xdr:to>
    <xdr:pic>
      <xdr:nvPicPr>
        <xdr:cNvPr id="199" name="Picture 238">
          <a:extLst>
            <a:ext uri="{FF2B5EF4-FFF2-40B4-BE49-F238E27FC236}">
              <a16:creationId xmlns:a16="http://schemas.microsoft.com/office/drawing/2014/main" id="{53B4B60B-D655-4502-88E5-544003902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0614" y="532836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1260951</xdr:colOff>
      <xdr:row>15</xdr:row>
      <xdr:rowOff>382982</xdr:rowOff>
    </xdr:from>
    <xdr:to>
      <xdr:col>9</xdr:col>
      <xdr:colOff>1600341</xdr:colOff>
      <xdr:row>15</xdr:row>
      <xdr:rowOff>734444</xdr:rowOff>
    </xdr:to>
    <xdr:pic>
      <xdr:nvPicPr>
        <xdr:cNvPr id="200" name="Picture 238">
          <a:extLst>
            <a:ext uri="{FF2B5EF4-FFF2-40B4-BE49-F238E27FC236}">
              <a16:creationId xmlns:a16="http://schemas.microsoft.com/office/drawing/2014/main" id="{25CBFF8D-15B9-4D6D-8349-54242D8A6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9871" y="5328362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463731</xdr:colOff>
      <xdr:row>16</xdr:row>
      <xdr:rowOff>65072</xdr:rowOff>
    </xdr:from>
    <xdr:to>
      <xdr:col>9</xdr:col>
      <xdr:colOff>800384</xdr:colOff>
      <xdr:row>18</xdr:row>
      <xdr:rowOff>82046</xdr:rowOff>
    </xdr:to>
    <xdr:pic>
      <xdr:nvPicPr>
        <xdr:cNvPr id="201" name="Picture 17">
          <a:extLst>
            <a:ext uri="{FF2B5EF4-FFF2-40B4-BE49-F238E27FC236}">
              <a16:creationId xmlns:a16="http://schemas.microsoft.com/office/drawing/2014/main" id="{1D9B8064-FE2B-4B35-82E5-29BF0CD39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2651" y="5810552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433894</xdr:colOff>
      <xdr:row>18</xdr:row>
      <xdr:rowOff>186811</xdr:rowOff>
    </xdr:from>
    <xdr:to>
      <xdr:col>9</xdr:col>
      <xdr:colOff>770547</xdr:colOff>
      <xdr:row>18</xdr:row>
      <xdr:rowOff>534104</xdr:rowOff>
    </xdr:to>
    <xdr:pic>
      <xdr:nvPicPr>
        <xdr:cNvPr id="202" name="Picture 273">
          <a:extLst>
            <a:ext uri="{FF2B5EF4-FFF2-40B4-BE49-F238E27FC236}">
              <a16:creationId xmlns:a16="http://schemas.microsoft.com/office/drawing/2014/main" id="{8ED00520-4B93-474B-8837-E7806991F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814" y="625233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841333</xdr:colOff>
      <xdr:row>16</xdr:row>
      <xdr:rowOff>65072</xdr:rowOff>
    </xdr:from>
    <xdr:to>
      <xdr:col>9</xdr:col>
      <xdr:colOff>1177986</xdr:colOff>
      <xdr:row>18</xdr:row>
      <xdr:rowOff>82046</xdr:rowOff>
    </xdr:to>
    <xdr:pic>
      <xdr:nvPicPr>
        <xdr:cNvPr id="203" name="Picture 17">
          <a:extLst>
            <a:ext uri="{FF2B5EF4-FFF2-40B4-BE49-F238E27FC236}">
              <a16:creationId xmlns:a16="http://schemas.microsoft.com/office/drawing/2014/main" id="{206F6C72-63B2-49EC-8AD0-4A1AD3845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40253" y="5810552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811500</xdr:colOff>
      <xdr:row>18</xdr:row>
      <xdr:rowOff>186811</xdr:rowOff>
    </xdr:from>
    <xdr:to>
      <xdr:col>9</xdr:col>
      <xdr:colOff>1148153</xdr:colOff>
      <xdr:row>18</xdr:row>
      <xdr:rowOff>534104</xdr:rowOff>
    </xdr:to>
    <xdr:pic>
      <xdr:nvPicPr>
        <xdr:cNvPr id="204" name="Picture 273">
          <a:extLst>
            <a:ext uri="{FF2B5EF4-FFF2-40B4-BE49-F238E27FC236}">
              <a16:creationId xmlns:a16="http://schemas.microsoft.com/office/drawing/2014/main" id="{2D0D1B59-6490-4583-BC12-C3CDDFFCF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20" y="625233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1218941</xdr:colOff>
      <xdr:row>16</xdr:row>
      <xdr:rowOff>65073</xdr:rowOff>
    </xdr:from>
    <xdr:to>
      <xdr:col>9</xdr:col>
      <xdr:colOff>1555594</xdr:colOff>
      <xdr:row>18</xdr:row>
      <xdr:rowOff>82047</xdr:rowOff>
    </xdr:to>
    <xdr:pic>
      <xdr:nvPicPr>
        <xdr:cNvPr id="205" name="Picture 17">
          <a:extLst>
            <a:ext uri="{FF2B5EF4-FFF2-40B4-BE49-F238E27FC236}">
              <a16:creationId xmlns:a16="http://schemas.microsoft.com/office/drawing/2014/main" id="{DC8A5D79-C84C-4E9A-8FC5-186B55967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7861" y="5810553"/>
          <a:ext cx="336653" cy="337014"/>
        </a:xfrm>
        <a:prstGeom prst="rect">
          <a:avLst/>
        </a:prstGeom>
      </xdr:spPr>
    </xdr:pic>
    <xdr:clientData/>
  </xdr:twoCellAnchor>
  <xdr:twoCellAnchor>
    <xdr:from>
      <xdr:col>9</xdr:col>
      <xdr:colOff>1189113</xdr:colOff>
      <xdr:row>18</xdr:row>
      <xdr:rowOff>186818</xdr:rowOff>
    </xdr:from>
    <xdr:to>
      <xdr:col>9</xdr:col>
      <xdr:colOff>1525766</xdr:colOff>
      <xdr:row>18</xdr:row>
      <xdr:rowOff>534111</xdr:rowOff>
    </xdr:to>
    <xdr:pic>
      <xdr:nvPicPr>
        <xdr:cNvPr id="206" name="Picture 273">
          <a:extLst>
            <a:ext uri="{FF2B5EF4-FFF2-40B4-BE49-F238E27FC236}">
              <a16:creationId xmlns:a16="http://schemas.microsoft.com/office/drawing/2014/main" id="{93590817-E760-4E25-ACD6-D0A860BA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033" y="6252338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100268</xdr:colOff>
      <xdr:row>10</xdr:row>
      <xdr:rowOff>44323</xdr:rowOff>
    </xdr:from>
    <xdr:to>
      <xdr:col>9</xdr:col>
      <xdr:colOff>301436</xdr:colOff>
      <xdr:row>11</xdr:row>
      <xdr:rowOff>93768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94D011E7-8F82-4B74-B608-C1E713137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9188" y="3549523"/>
          <a:ext cx="201168" cy="201845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388609</xdr:colOff>
      <xdr:row>10</xdr:row>
      <xdr:rowOff>45874</xdr:rowOff>
    </xdr:from>
    <xdr:to>
      <xdr:col>9</xdr:col>
      <xdr:colOff>589777</xdr:colOff>
      <xdr:row>11</xdr:row>
      <xdr:rowOff>92216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914F1386-21D5-43A5-ABA3-DB10B7CD0E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7529" y="355107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962093</xdr:colOff>
      <xdr:row>10</xdr:row>
      <xdr:rowOff>44038</xdr:rowOff>
    </xdr:from>
    <xdr:to>
      <xdr:col>9</xdr:col>
      <xdr:colOff>1163261</xdr:colOff>
      <xdr:row>11</xdr:row>
      <xdr:rowOff>94052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9FB226E5-F429-404F-8327-E250472FD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1838" y="3550793"/>
          <a:ext cx="201168" cy="2016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1541973</xdr:colOff>
      <xdr:row>10</xdr:row>
      <xdr:rowOff>46190</xdr:rowOff>
    </xdr:from>
    <xdr:to>
      <xdr:col>9</xdr:col>
      <xdr:colOff>1743141</xdr:colOff>
      <xdr:row>11</xdr:row>
      <xdr:rowOff>91901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BB352161-CCDB-4AE1-BCFB-BCC39CC5D6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40893" y="3551390"/>
          <a:ext cx="201168" cy="19811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384951</xdr:colOff>
      <xdr:row>12</xdr:row>
      <xdr:rowOff>47511</xdr:rowOff>
    </xdr:from>
    <xdr:to>
      <xdr:col>9</xdr:col>
      <xdr:colOff>586119</xdr:colOff>
      <xdr:row>12</xdr:row>
      <xdr:rowOff>249129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E586BD0C-C0F3-47A4-9A53-1BAD07E2A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3871" y="3865131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962093</xdr:colOff>
      <xdr:row>12</xdr:row>
      <xdr:rowOff>46127</xdr:rowOff>
    </xdr:from>
    <xdr:to>
      <xdr:col>9</xdr:col>
      <xdr:colOff>1163261</xdr:colOff>
      <xdr:row>12</xdr:row>
      <xdr:rowOff>250514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6CE12963-B939-49E7-B9AA-7AA79E409E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1838" y="3863903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1532829</xdr:colOff>
      <xdr:row>12</xdr:row>
      <xdr:rowOff>43325</xdr:rowOff>
    </xdr:from>
    <xdr:to>
      <xdr:col>9</xdr:col>
      <xdr:colOff>1743141</xdr:colOff>
      <xdr:row>12</xdr:row>
      <xdr:rowOff>253316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5F6865EC-5960-4585-BF40-B38CC434C1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1749" y="3860945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388609</xdr:colOff>
      <xdr:row>12</xdr:row>
      <xdr:rowOff>352467</xdr:rowOff>
    </xdr:from>
    <xdr:to>
      <xdr:col>9</xdr:col>
      <xdr:colOff>598921</xdr:colOff>
      <xdr:row>12</xdr:row>
      <xdr:rowOff>560795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BC0DB8FD-6AE3-4F52-8440-70DB862710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21" t="16001" r="20625" b="15224"/>
        <a:stretch/>
      </xdr:blipFill>
      <xdr:spPr>
        <a:xfrm>
          <a:off x="6987529" y="4170087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962093</xdr:colOff>
      <xdr:row>12</xdr:row>
      <xdr:rowOff>351672</xdr:rowOff>
    </xdr:from>
    <xdr:to>
      <xdr:col>9</xdr:col>
      <xdr:colOff>1172405</xdr:colOff>
      <xdr:row>12</xdr:row>
      <xdr:rowOff>561591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790D25BB-5E46-492E-B9F5-BFA0D232EA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857" t="15916" r="20727" b="14144"/>
        <a:stretch/>
      </xdr:blipFill>
      <xdr:spPr>
        <a:xfrm>
          <a:off x="7551838" y="4169448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390591</xdr:colOff>
      <xdr:row>12</xdr:row>
      <xdr:rowOff>646991</xdr:rowOff>
    </xdr:from>
    <xdr:to>
      <xdr:col>9</xdr:col>
      <xdr:colOff>600903</xdr:colOff>
      <xdr:row>13</xdr:row>
      <xdr:rowOff>46578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9AFA143C-0BCD-4026-A7DB-53F201E6F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300" t="16714" r="20780" b="15084"/>
        <a:stretch/>
      </xdr:blipFill>
      <xdr:spPr>
        <a:xfrm>
          <a:off x="6980336" y="4464767"/>
          <a:ext cx="210312" cy="2082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680914</xdr:colOff>
      <xdr:row>12</xdr:row>
      <xdr:rowOff>649722</xdr:rowOff>
    </xdr:from>
    <xdr:to>
      <xdr:col>9</xdr:col>
      <xdr:colOff>882082</xdr:colOff>
      <xdr:row>13</xdr:row>
      <xdr:rowOff>43847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A250843D-9DF4-4C0C-BD22-E60FDC5FB1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9986" t="16429" r="21329" b="14573"/>
        <a:stretch/>
      </xdr:blipFill>
      <xdr:spPr>
        <a:xfrm>
          <a:off x="7270659" y="4467498"/>
          <a:ext cx="201168" cy="2027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676950</xdr:colOff>
      <xdr:row>10</xdr:row>
      <xdr:rowOff>45645</xdr:rowOff>
    </xdr:from>
    <xdr:to>
      <xdr:col>9</xdr:col>
      <xdr:colOff>878118</xdr:colOff>
      <xdr:row>11</xdr:row>
      <xdr:rowOff>92445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823F1C9A-DDC4-419A-913A-CB021BE4DF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89" t="16797" r="20838" b="14419"/>
        <a:stretch/>
      </xdr:blipFill>
      <xdr:spPr>
        <a:xfrm>
          <a:off x="7275870" y="3550845"/>
          <a:ext cx="201168" cy="19920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1253632</xdr:colOff>
      <xdr:row>10</xdr:row>
      <xdr:rowOff>44800</xdr:rowOff>
    </xdr:from>
    <xdr:to>
      <xdr:col>9</xdr:col>
      <xdr:colOff>1454800</xdr:colOff>
      <xdr:row>11</xdr:row>
      <xdr:rowOff>93291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AA9B465F-167F-4053-80E1-5073263E2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52" t="16143" r="20641" b="14429"/>
        <a:stretch/>
      </xdr:blipFill>
      <xdr:spPr>
        <a:xfrm>
          <a:off x="7852552" y="3550000"/>
          <a:ext cx="201168" cy="2008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100268</xdr:colOff>
      <xdr:row>12</xdr:row>
      <xdr:rowOff>48500</xdr:rowOff>
    </xdr:from>
    <xdr:to>
      <xdr:col>9</xdr:col>
      <xdr:colOff>301436</xdr:colOff>
      <xdr:row>12</xdr:row>
      <xdr:rowOff>248141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61A241D5-379A-4E7C-82AF-3A3E84EDEC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39886" t="15665" r="20658" b="14725"/>
        <a:stretch/>
      </xdr:blipFill>
      <xdr:spPr>
        <a:xfrm>
          <a:off x="6699188" y="3866120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669634</xdr:colOff>
      <xdr:row>12</xdr:row>
      <xdr:rowOff>47231</xdr:rowOff>
    </xdr:from>
    <xdr:to>
      <xdr:col>9</xdr:col>
      <xdr:colOff>870802</xdr:colOff>
      <xdr:row>12</xdr:row>
      <xdr:rowOff>249409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C752ABC6-7C2D-4CFF-BCC3-380A38353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296" t="16071" r="20783" b="14391"/>
        <a:stretch/>
      </xdr:blipFill>
      <xdr:spPr>
        <a:xfrm>
          <a:off x="7268554" y="3864851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1239000</xdr:colOff>
      <xdr:row>12</xdr:row>
      <xdr:rowOff>43565</xdr:rowOff>
    </xdr:from>
    <xdr:to>
      <xdr:col>9</xdr:col>
      <xdr:colOff>1449312</xdr:colOff>
      <xdr:row>12</xdr:row>
      <xdr:rowOff>253075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D3845BF5-1723-4416-AABE-11D88CF7B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95" t="15909" r="20744" b="15267"/>
        <a:stretch/>
      </xdr:blipFill>
      <xdr:spPr>
        <a:xfrm>
          <a:off x="7837920" y="3861185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100268</xdr:colOff>
      <xdr:row>12</xdr:row>
      <xdr:rowOff>351980</xdr:rowOff>
    </xdr:from>
    <xdr:to>
      <xdr:col>9</xdr:col>
      <xdr:colOff>310580</xdr:colOff>
      <xdr:row>12</xdr:row>
      <xdr:rowOff>561282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BA3D8ACC-76EC-4EBF-84C7-8A8E914D7A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6" t="16427" r="20603" b="14391"/>
        <a:stretch/>
      </xdr:blipFill>
      <xdr:spPr>
        <a:xfrm>
          <a:off x="6699188" y="4169600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676950</xdr:colOff>
      <xdr:row>12</xdr:row>
      <xdr:rowOff>356268</xdr:rowOff>
    </xdr:from>
    <xdr:to>
      <xdr:col>9</xdr:col>
      <xdr:colOff>878118</xdr:colOff>
      <xdr:row>12</xdr:row>
      <xdr:rowOff>556994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270DF607-2882-4153-B7F0-F3A018C0F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5" t="16247" r="20602" b="14391"/>
        <a:stretch/>
      </xdr:blipFill>
      <xdr:spPr>
        <a:xfrm>
          <a:off x="7275870" y="4173888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1244488</xdr:colOff>
      <xdr:row>12</xdr:row>
      <xdr:rowOff>352571</xdr:rowOff>
    </xdr:from>
    <xdr:to>
      <xdr:col>9</xdr:col>
      <xdr:colOff>1454800</xdr:colOff>
      <xdr:row>12</xdr:row>
      <xdr:rowOff>560691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C1486D43-18A8-4E56-B15C-B691A335A7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8" t="16143" r="21130" b="16000"/>
        <a:stretch/>
      </xdr:blipFill>
      <xdr:spPr>
        <a:xfrm>
          <a:off x="7843408" y="4170191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100268</xdr:colOff>
      <xdr:row>12</xdr:row>
      <xdr:rowOff>644820</xdr:rowOff>
    </xdr:from>
    <xdr:to>
      <xdr:col>9</xdr:col>
      <xdr:colOff>310580</xdr:colOff>
      <xdr:row>13</xdr:row>
      <xdr:rowOff>48750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B30DE44F-C75C-4CC6-B577-2711A0695E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19" t="15845" r="21415" b="15155"/>
        <a:stretch/>
      </xdr:blipFill>
      <xdr:spPr>
        <a:xfrm>
          <a:off x="6690013" y="4462596"/>
          <a:ext cx="210312" cy="2125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1532829</xdr:colOff>
      <xdr:row>12</xdr:row>
      <xdr:rowOff>351061</xdr:rowOff>
    </xdr:from>
    <xdr:to>
      <xdr:col>9</xdr:col>
      <xdr:colOff>1743141</xdr:colOff>
      <xdr:row>12</xdr:row>
      <xdr:rowOff>562202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40277673-5221-46B5-8E63-E42DBC107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1749" y="4168681"/>
          <a:ext cx="210312" cy="211141"/>
        </a:xfrm>
        <a:prstGeom prst="ellipse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id="{6612A0D0-FCBE-433B-ABDF-CC6C519E257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9" name="Oval 108">
          <a:extLst>
            <a:ext uri="{FF2B5EF4-FFF2-40B4-BE49-F238E27FC236}">
              <a16:creationId xmlns:a16="http://schemas.microsoft.com/office/drawing/2014/main" id="{A269494A-90D0-4023-B3CA-740DE77B71F5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xN</a:t>
          </a:r>
          <a:endParaRPr lang="en-US" sz="700" b="1" baseline="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254370</xdr:colOff>
      <xdr:row>9</xdr:row>
      <xdr:rowOff>60960</xdr:rowOff>
    </xdr:from>
    <xdr:to>
      <xdr:col>3</xdr:col>
      <xdr:colOff>593164</xdr:colOff>
      <xdr:row>9</xdr:row>
      <xdr:rowOff>347852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171E44A4-19E5-4996-A1DA-959C04146CFF}"/>
            </a:ext>
          </a:extLst>
        </xdr:cNvPr>
        <xdr:cNvGrpSpPr/>
      </xdr:nvGrpSpPr>
      <xdr:grpSpPr>
        <a:xfrm>
          <a:off x="2407020" y="276606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5691860E-70DC-43AF-8E94-CD90D1A37AA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761970D0-736D-47FC-9B6F-F463AC32512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254370</xdr:colOff>
      <xdr:row>12</xdr:row>
      <xdr:rowOff>152400</xdr:rowOff>
    </xdr:from>
    <xdr:to>
      <xdr:col>3</xdr:col>
      <xdr:colOff>593164</xdr:colOff>
      <xdr:row>12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E0FAC649-E377-4B37-A305-75BBF73433A4}"/>
            </a:ext>
          </a:extLst>
        </xdr:cNvPr>
        <xdr:cNvGrpSpPr/>
      </xdr:nvGrpSpPr>
      <xdr:grpSpPr>
        <a:xfrm>
          <a:off x="2407020" y="3981450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id="{147F1DF2-85A9-44F1-93CF-47C3D87232D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id="{303C55A4-B30E-4FCE-8586-7D1A438DCD5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254370</xdr:colOff>
      <xdr:row>15</xdr:row>
      <xdr:rowOff>129540</xdr:rowOff>
    </xdr:from>
    <xdr:to>
      <xdr:col>3</xdr:col>
      <xdr:colOff>593164</xdr:colOff>
      <xdr:row>15</xdr:row>
      <xdr:rowOff>416432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id="{82D41088-C351-4475-8E34-61671B365DF7}"/>
            </a:ext>
          </a:extLst>
        </xdr:cNvPr>
        <xdr:cNvGrpSpPr/>
      </xdr:nvGrpSpPr>
      <xdr:grpSpPr>
        <a:xfrm>
          <a:off x="2407020" y="5092065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id="{36387A9A-0487-477C-BBBA-BF03AA5481D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id="{BA59AA42-6016-498F-AF18-2841B256A65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368670</xdr:colOff>
      <xdr:row>18</xdr:row>
      <xdr:rowOff>220980</xdr:rowOff>
    </xdr:from>
    <xdr:to>
      <xdr:col>3</xdr:col>
      <xdr:colOff>707464</xdr:colOff>
      <xdr:row>18</xdr:row>
      <xdr:rowOff>507872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id="{A4A19ED1-6B82-4F6C-8201-E6071CFA8FD5}"/>
            </a:ext>
          </a:extLst>
        </xdr:cNvPr>
        <xdr:cNvGrpSpPr/>
      </xdr:nvGrpSpPr>
      <xdr:grpSpPr>
        <a:xfrm>
          <a:off x="2521320" y="6307455"/>
          <a:ext cx="338794" cy="286892"/>
          <a:chOff x="2235570" y="2804160"/>
          <a:chExt cx="338794" cy="286892"/>
        </a:xfrm>
      </xdr:grpSpPr>
      <xdr:sp macro="" textlink="">
        <xdr:nvSpPr>
          <xdr:cNvPr id="116" name="Pentagone régulier 49">
            <a:extLst>
              <a:ext uri="{FF2B5EF4-FFF2-40B4-BE49-F238E27FC236}">
                <a16:creationId xmlns:a16="http://schemas.microsoft.com/office/drawing/2014/main" id="{81DB0FA3-6B6A-4913-BAD7-F336FE27E40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7" name="Oval 116">
            <a:extLst>
              <a:ext uri="{FF2B5EF4-FFF2-40B4-BE49-F238E27FC236}">
                <a16:creationId xmlns:a16="http://schemas.microsoft.com/office/drawing/2014/main" id="{1F32AA4B-2785-4C10-BDC8-C31DEDD039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47625</xdr:colOff>
      <xdr:row>1</xdr:row>
      <xdr:rowOff>0</xdr:rowOff>
    </xdr:from>
    <xdr:to>
      <xdr:col>22</xdr:col>
      <xdr:colOff>353099</xdr:colOff>
      <xdr:row>24</xdr:row>
      <xdr:rowOff>59371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334FE11-BAD8-4DA9-91B9-74CEE1B07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734550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498676</xdr:colOff>
      <xdr:row>9</xdr:row>
      <xdr:rowOff>377130</xdr:rowOff>
    </xdr:from>
    <xdr:to>
      <xdr:col>3</xdr:col>
      <xdr:colOff>835768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BBCD3133-B615-4DAB-A3BC-B788DA5C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364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434191</xdr:colOff>
      <xdr:row>9</xdr:row>
      <xdr:rowOff>377130</xdr:rowOff>
    </xdr:from>
    <xdr:to>
      <xdr:col>4</xdr:col>
      <xdr:colOff>771283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ADC80B99-0CFA-4BE1-9E87-E23A79B42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814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9</xdr:row>
      <xdr:rowOff>377130</xdr:rowOff>
    </xdr:from>
    <xdr:to>
      <xdr:col>5</xdr:col>
      <xdr:colOff>678065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98EB4EBF-F482-47EC-A7F3-979D4B2C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391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9</xdr:row>
      <xdr:rowOff>377130</xdr:rowOff>
    </xdr:from>
    <xdr:to>
      <xdr:col>6</xdr:col>
      <xdr:colOff>754608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3370BA89-32C0-478E-9978-C46B076D4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944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12</xdr:row>
      <xdr:rowOff>365747</xdr:rowOff>
    </xdr:from>
    <xdr:to>
      <xdr:col>1</xdr:col>
      <xdr:colOff>773433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id="{55116F05-A4AA-4640-893B-84952E587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330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513931</xdr:colOff>
      <xdr:row>12</xdr:row>
      <xdr:rowOff>358556</xdr:rowOff>
    </xdr:from>
    <xdr:to>
      <xdr:col>4</xdr:col>
      <xdr:colOff>851023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id="{9882FC43-7F9A-40B5-BF77-E20A0047C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857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12</xdr:row>
      <xdr:rowOff>365747</xdr:rowOff>
    </xdr:from>
    <xdr:to>
      <xdr:col>5</xdr:col>
      <xdr:colOff>678065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id="{4D266D58-611A-4C83-95B6-4D5330207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391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12</xdr:row>
      <xdr:rowOff>365747</xdr:rowOff>
    </xdr:from>
    <xdr:to>
      <xdr:col>6</xdr:col>
      <xdr:colOff>754608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id="{46FA3D47-B098-42B4-9E90-75B5E3AE8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944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12</xdr:row>
      <xdr:rowOff>365747</xdr:rowOff>
    </xdr:from>
    <xdr:to>
      <xdr:col>7</xdr:col>
      <xdr:colOff>737087</xdr:colOff>
      <xdr:row>12</xdr:row>
      <xdr:rowOff>709421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id="{CCE1FFA5-84F1-415F-B5C4-FAE02AA9D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16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187689</xdr:colOff>
      <xdr:row>9</xdr:row>
      <xdr:rowOff>380261</xdr:rowOff>
    </xdr:from>
    <xdr:to>
      <xdr:col>3</xdr:col>
      <xdr:colOff>524239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id="{01A7C9D8-17D7-4197-8756-7A295F07B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22655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" name="Picture 236">
          <a:extLst>
            <a:ext uri="{FF2B5EF4-FFF2-40B4-BE49-F238E27FC236}">
              <a16:creationId xmlns:a16="http://schemas.microsoft.com/office/drawing/2014/main" id="{12B02DA0-3E71-457A-9598-48A2D47A2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228600</xdr:colOff>
      <xdr:row>24</xdr:row>
      <xdr:rowOff>591207</xdr:rowOff>
    </xdr:to>
    <xdr:pic>
      <xdr:nvPicPr>
        <xdr:cNvPr id="15" name="Picture 239">
          <a:extLst>
            <a:ext uri="{FF2B5EF4-FFF2-40B4-BE49-F238E27FC236}">
              <a16:creationId xmlns:a16="http://schemas.microsoft.com/office/drawing/2014/main" id="{3D2BB712-EF13-4F5D-A7AD-0DCB3D293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332186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C137CFD-CA40-4117-868C-ABE73DE6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9</xdr:row>
      <xdr:rowOff>373853</xdr:rowOff>
    </xdr:from>
    <xdr:to>
      <xdr:col>7</xdr:col>
      <xdr:colOff>737087</xdr:colOff>
      <xdr:row>9</xdr:row>
      <xdr:rowOff>717527</xdr:rowOff>
    </xdr:to>
    <xdr:pic>
      <xdr:nvPicPr>
        <xdr:cNvPr id="62" name="Picture 205">
          <a:extLst>
            <a:ext uri="{FF2B5EF4-FFF2-40B4-BE49-F238E27FC236}">
              <a16:creationId xmlns:a16="http://schemas.microsoft.com/office/drawing/2014/main" id="{7480117A-B621-4E35-8E34-3D7B76E5C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16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498923</xdr:colOff>
      <xdr:row>12</xdr:row>
      <xdr:rowOff>365747</xdr:rowOff>
    </xdr:from>
    <xdr:to>
      <xdr:col>2</xdr:col>
      <xdr:colOff>836015</xdr:colOff>
      <xdr:row>12</xdr:row>
      <xdr:rowOff>709421</xdr:rowOff>
    </xdr:to>
    <xdr:pic>
      <xdr:nvPicPr>
        <xdr:cNvPr id="66" name="Picture 211">
          <a:extLst>
            <a:ext uri="{FF2B5EF4-FFF2-40B4-BE49-F238E27FC236}">
              <a16:creationId xmlns:a16="http://schemas.microsoft.com/office/drawing/2014/main" id="{D6C81518-638E-4942-BA9A-ADEDD8164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4901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427720</xdr:colOff>
      <xdr:row>12</xdr:row>
      <xdr:rowOff>382045</xdr:rowOff>
    </xdr:from>
    <xdr:to>
      <xdr:col>3</xdr:col>
      <xdr:colOff>764812</xdr:colOff>
      <xdr:row>12</xdr:row>
      <xdr:rowOff>725719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19DE9996-571A-4E0E-B98D-A966DCF7A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2686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116733</xdr:colOff>
      <xdr:row>12</xdr:row>
      <xdr:rowOff>385176</xdr:rowOff>
    </xdr:from>
    <xdr:to>
      <xdr:col>3</xdr:col>
      <xdr:colOff>453283</xdr:colOff>
      <xdr:row>12</xdr:row>
      <xdr:rowOff>728851</xdr:rowOff>
    </xdr:to>
    <xdr:pic>
      <xdr:nvPicPr>
        <xdr:cNvPr id="72" name="Picture 197">
          <a:extLst>
            <a:ext uri="{FF2B5EF4-FFF2-40B4-BE49-F238E27FC236}">
              <a16:creationId xmlns:a16="http://schemas.microsoft.com/office/drawing/2014/main" id="{E0D2D891-A8CF-4F41-8BDC-CA9376CD1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51699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553001</xdr:colOff>
      <xdr:row>15</xdr:row>
      <xdr:rowOff>395244</xdr:rowOff>
    </xdr:from>
    <xdr:to>
      <xdr:col>2</xdr:col>
      <xdr:colOff>887791</xdr:colOff>
      <xdr:row>15</xdr:row>
      <xdr:rowOff>738918</xdr:rowOff>
    </xdr:to>
    <xdr:pic>
      <xdr:nvPicPr>
        <xdr:cNvPr id="74" name="Picture 211">
          <a:extLst>
            <a:ext uri="{FF2B5EF4-FFF2-40B4-BE49-F238E27FC236}">
              <a16:creationId xmlns:a16="http://schemas.microsoft.com/office/drawing/2014/main" id="{7C5EDCE9-EF34-41CB-BDD0-7BA0ABA1E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8979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343275</xdr:colOff>
      <xdr:row>15</xdr:row>
      <xdr:rowOff>388053</xdr:rowOff>
    </xdr:from>
    <xdr:to>
      <xdr:col>5</xdr:col>
      <xdr:colOff>678065</xdr:colOff>
      <xdr:row>15</xdr:row>
      <xdr:rowOff>731727</xdr:rowOff>
    </xdr:to>
    <xdr:pic>
      <xdr:nvPicPr>
        <xdr:cNvPr id="75" name="Picture 214">
          <a:extLst>
            <a:ext uri="{FF2B5EF4-FFF2-40B4-BE49-F238E27FC236}">
              <a16:creationId xmlns:a16="http://schemas.microsoft.com/office/drawing/2014/main" id="{DDC2C98C-FBB9-487C-8845-1EDBB434A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6219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15</xdr:row>
      <xdr:rowOff>395244</xdr:rowOff>
    </xdr:from>
    <xdr:to>
      <xdr:col>6</xdr:col>
      <xdr:colOff>754608</xdr:colOff>
      <xdr:row>15</xdr:row>
      <xdr:rowOff>738918</xdr:rowOff>
    </xdr:to>
    <xdr:pic>
      <xdr:nvPicPr>
        <xdr:cNvPr id="76" name="Picture 215">
          <a:extLst>
            <a:ext uri="{FF2B5EF4-FFF2-40B4-BE49-F238E27FC236}">
              <a16:creationId xmlns:a16="http://schemas.microsoft.com/office/drawing/2014/main" id="{300E8B91-63C8-4D5C-A61D-D3F91F870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9449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15</xdr:row>
      <xdr:rowOff>395244</xdr:rowOff>
    </xdr:from>
    <xdr:to>
      <xdr:col>7</xdr:col>
      <xdr:colOff>737087</xdr:colOff>
      <xdr:row>15</xdr:row>
      <xdr:rowOff>738918</xdr:rowOff>
    </xdr:to>
    <xdr:pic>
      <xdr:nvPicPr>
        <xdr:cNvPr id="77" name="Picture 216">
          <a:extLst>
            <a:ext uri="{FF2B5EF4-FFF2-40B4-BE49-F238E27FC236}">
              <a16:creationId xmlns:a16="http://schemas.microsoft.com/office/drawing/2014/main" id="{00395507-965A-4BCE-BD36-B6F7CDE4C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16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481798</xdr:colOff>
      <xdr:row>15</xdr:row>
      <xdr:rowOff>411542</xdr:rowOff>
    </xdr:from>
    <xdr:to>
      <xdr:col>3</xdr:col>
      <xdr:colOff>818890</xdr:colOff>
      <xdr:row>15</xdr:row>
      <xdr:rowOff>755216</xdr:rowOff>
    </xdr:to>
    <xdr:pic>
      <xdr:nvPicPr>
        <xdr:cNvPr id="79" name="Picture 201">
          <a:extLst>
            <a:ext uri="{FF2B5EF4-FFF2-40B4-BE49-F238E27FC236}">
              <a16:creationId xmlns:a16="http://schemas.microsoft.com/office/drawing/2014/main" id="{FED2B744-CE4A-477E-BB10-49A89ACCE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676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170811</xdr:colOff>
      <xdr:row>15</xdr:row>
      <xdr:rowOff>414673</xdr:rowOff>
    </xdr:from>
    <xdr:to>
      <xdr:col>3</xdr:col>
      <xdr:colOff>507361</xdr:colOff>
      <xdr:row>15</xdr:row>
      <xdr:rowOff>758348</xdr:rowOff>
    </xdr:to>
    <xdr:pic>
      <xdr:nvPicPr>
        <xdr:cNvPr id="80" name="Picture 197">
          <a:extLst>
            <a:ext uri="{FF2B5EF4-FFF2-40B4-BE49-F238E27FC236}">
              <a16:creationId xmlns:a16="http://schemas.microsoft.com/office/drawing/2014/main" id="{AE09BCBB-0F51-45D3-9009-06B2C98D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05777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396373</xdr:colOff>
      <xdr:row>15</xdr:row>
      <xdr:rowOff>408264</xdr:rowOff>
    </xdr:from>
    <xdr:to>
      <xdr:col>4</xdr:col>
      <xdr:colOff>733465</xdr:colOff>
      <xdr:row>15</xdr:row>
      <xdr:rowOff>751938</xdr:rowOff>
    </xdr:to>
    <xdr:pic>
      <xdr:nvPicPr>
        <xdr:cNvPr id="81" name="Picture 201">
          <a:extLst>
            <a:ext uri="{FF2B5EF4-FFF2-40B4-BE49-F238E27FC236}">
              <a16:creationId xmlns:a16="http://schemas.microsoft.com/office/drawing/2014/main" id="{D7CA83A9-F0B8-4923-8C08-841419402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328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557918</xdr:colOff>
      <xdr:row>18</xdr:row>
      <xdr:rowOff>383773</xdr:rowOff>
    </xdr:from>
    <xdr:to>
      <xdr:col>2</xdr:col>
      <xdr:colOff>892708</xdr:colOff>
      <xdr:row>18</xdr:row>
      <xdr:rowOff>727447</xdr:rowOff>
    </xdr:to>
    <xdr:pic>
      <xdr:nvPicPr>
        <xdr:cNvPr id="82" name="Picture 211">
          <a:extLst>
            <a:ext uri="{FF2B5EF4-FFF2-40B4-BE49-F238E27FC236}">
              <a16:creationId xmlns:a16="http://schemas.microsoft.com/office/drawing/2014/main" id="{CEF33C8E-C10F-41AD-869F-0ACEF0D8D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3896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279482</xdr:colOff>
      <xdr:row>18</xdr:row>
      <xdr:rowOff>392470</xdr:rowOff>
    </xdr:from>
    <xdr:to>
      <xdr:col>3</xdr:col>
      <xdr:colOff>616032</xdr:colOff>
      <xdr:row>18</xdr:row>
      <xdr:rowOff>736145</xdr:rowOff>
    </xdr:to>
    <xdr:pic>
      <xdr:nvPicPr>
        <xdr:cNvPr id="83" name="Picture 197">
          <a:extLst>
            <a:ext uri="{FF2B5EF4-FFF2-40B4-BE49-F238E27FC236}">
              <a16:creationId xmlns:a16="http://schemas.microsoft.com/office/drawing/2014/main" id="{5BE8D7F3-27C3-47FA-A6D4-DF3EA36BE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4448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15</xdr:row>
      <xdr:rowOff>427778</xdr:rowOff>
    </xdr:from>
    <xdr:to>
      <xdr:col>1</xdr:col>
      <xdr:colOff>771131</xdr:colOff>
      <xdr:row>15</xdr:row>
      <xdr:rowOff>771452</xdr:rowOff>
    </xdr:to>
    <xdr:pic>
      <xdr:nvPicPr>
        <xdr:cNvPr id="99" name="Picture 211">
          <a:extLst>
            <a:ext uri="{FF2B5EF4-FFF2-40B4-BE49-F238E27FC236}">
              <a16:creationId xmlns:a16="http://schemas.microsoft.com/office/drawing/2014/main" id="{9E4E365C-D8CC-41B3-A154-1348E02A9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330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18</xdr:row>
      <xdr:rowOff>382061</xdr:rowOff>
    </xdr:from>
    <xdr:to>
      <xdr:col>1</xdr:col>
      <xdr:colOff>771131</xdr:colOff>
      <xdr:row>18</xdr:row>
      <xdr:rowOff>725735</xdr:rowOff>
    </xdr:to>
    <xdr:pic>
      <xdr:nvPicPr>
        <xdr:cNvPr id="100" name="Picture 211">
          <a:extLst>
            <a:ext uri="{FF2B5EF4-FFF2-40B4-BE49-F238E27FC236}">
              <a16:creationId xmlns:a16="http://schemas.microsoft.com/office/drawing/2014/main" id="{D9AE9269-918F-4111-85A1-BA69646BC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330" y="6460937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325348</xdr:colOff>
      <xdr:row>9</xdr:row>
      <xdr:rowOff>154113</xdr:rowOff>
    </xdr:from>
    <xdr:to>
      <xdr:col>2</xdr:col>
      <xdr:colOff>661898</xdr:colOff>
      <xdr:row>9</xdr:row>
      <xdr:rowOff>497013</xdr:rowOff>
    </xdr:to>
    <xdr:pic>
      <xdr:nvPicPr>
        <xdr:cNvPr id="102" name="Picture 236">
          <a:extLst>
            <a:ext uri="{FF2B5EF4-FFF2-40B4-BE49-F238E27FC236}">
              <a16:creationId xmlns:a16="http://schemas.microsoft.com/office/drawing/2014/main" id="{8AD86A65-513E-453F-AFEF-2549558D4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1326" y="2859641"/>
          <a:ext cx="336550" cy="342900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12</xdr:row>
      <xdr:rowOff>145550</xdr:rowOff>
    </xdr:from>
    <xdr:to>
      <xdr:col>2</xdr:col>
      <xdr:colOff>628267</xdr:colOff>
      <xdr:row>12</xdr:row>
      <xdr:rowOff>488676</xdr:rowOff>
    </xdr:to>
    <xdr:pic>
      <xdr:nvPicPr>
        <xdr:cNvPr id="103" name="Picture 273">
          <a:extLst>
            <a:ext uri="{FF2B5EF4-FFF2-40B4-BE49-F238E27FC236}">
              <a16:creationId xmlns:a16="http://schemas.microsoft.com/office/drawing/2014/main" id="{1D528161-8EDD-4E5B-B435-D29B85C3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079" y="3972674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15</xdr:row>
      <xdr:rowOff>179413</xdr:rowOff>
    </xdr:from>
    <xdr:to>
      <xdr:col>2</xdr:col>
      <xdr:colOff>628267</xdr:colOff>
      <xdr:row>15</xdr:row>
      <xdr:rowOff>522539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id="{C1E00C83-F500-4FD1-82A7-841CE242A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079" y="5136694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18</xdr:row>
      <xdr:rowOff>175856</xdr:rowOff>
    </xdr:from>
    <xdr:to>
      <xdr:col>2</xdr:col>
      <xdr:colOff>628267</xdr:colOff>
      <xdr:row>18</xdr:row>
      <xdr:rowOff>518982</xdr:rowOff>
    </xdr:to>
    <xdr:pic>
      <xdr:nvPicPr>
        <xdr:cNvPr id="105" name="Picture 273">
          <a:extLst>
            <a:ext uri="{FF2B5EF4-FFF2-40B4-BE49-F238E27FC236}">
              <a16:creationId xmlns:a16="http://schemas.microsoft.com/office/drawing/2014/main" id="{A3B5928E-E3CD-4640-8482-566616980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079" y="6254732"/>
          <a:ext cx="337166" cy="343126"/>
        </a:xfrm>
        <a:prstGeom prst="rect">
          <a:avLst/>
        </a:prstGeom>
      </xdr:spPr>
    </xdr:pic>
    <xdr:clientData/>
  </xdr:twoCellAnchor>
  <xdr:twoCellAnchor>
    <xdr:from>
      <xdr:col>8</xdr:col>
      <xdr:colOff>168165</xdr:colOff>
      <xdr:row>8</xdr:row>
      <xdr:rowOff>157655</xdr:rowOff>
    </xdr:from>
    <xdr:to>
      <xdr:col>9</xdr:col>
      <xdr:colOff>1777827</xdr:colOff>
      <xdr:row>18</xdr:row>
      <xdr:rowOff>609620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FC7597A4-B171-4EBE-877F-BB7B9E6A123F}"/>
            </a:ext>
          </a:extLst>
        </xdr:cNvPr>
        <xdr:cNvSpPr/>
      </xdr:nvSpPr>
      <xdr:spPr>
        <a:xfrm>
          <a:off x="6595241" y="2695903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4199</xdr:rowOff>
    </xdr:from>
    <xdr:to>
      <xdr:col>9</xdr:col>
      <xdr:colOff>426550</xdr:colOff>
      <xdr:row>15</xdr:row>
      <xdr:rowOff>186014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874AC411-6314-4984-B385-F389A5B27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5138" y="4786406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69610</xdr:rowOff>
    </xdr:from>
    <xdr:to>
      <xdr:col>9</xdr:col>
      <xdr:colOff>421578</xdr:colOff>
      <xdr:row>18</xdr:row>
      <xdr:rowOff>93872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69EF6991-5C46-4336-8F8C-81BE69103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0166" y="580825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198637</xdr:rowOff>
    </xdr:from>
    <xdr:to>
      <xdr:col>9</xdr:col>
      <xdr:colOff>391740</xdr:colOff>
      <xdr:row>18</xdr:row>
      <xdr:rowOff>545930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8704491D-1F6D-48DD-B6F8-930A18998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0328" y="625259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385372</xdr:rowOff>
    </xdr:from>
    <xdr:to>
      <xdr:col>9</xdr:col>
      <xdr:colOff>461359</xdr:colOff>
      <xdr:row>15</xdr:row>
      <xdr:rowOff>736833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id="{F45A9A38-C8ED-4CDC-97A2-3FCC6F47C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210" y="5325234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A8A562D1-30F8-45E9-9FB2-D35CE9005EC4}"/>
            </a:ext>
          </a:extLst>
        </xdr:cNvPr>
        <xdr:cNvSpPr>
          <a:spLocks noChangeAspect="1"/>
        </xdr:cNvSpPr>
      </xdr:nvSpPr>
      <xdr:spPr>
        <a:xfrm>
          <a:off x="6741722" y="3169307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id="{935740E3-3607-4BD5-855F-8FBCBA835D6B}"/>
            </a:ext>
          </a:extLst>
        </xdr:cNvPr>
        <xdr:cNvSpPr/>
      </xdr:nvSpPr>
      <xdr:spPr>
        <a:xfrm>
          <a:off x="7902126" y="3164406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334F2251-28E5-4550-9FD1-EB4B534D008F}"/>
            </a:ext>
          </a:extLst>
        </xdr:cNvPr>
        <xdr:cNvSpPr/>
      </xdr:nvSpPr>
      <xdr:spPr>
        <a:xfrm>
          <a:off x="7565852" y="3168839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021F8A58-809F-4DCD-9A12-BB763C90C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27757" y="274356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F398ADED-4F8B-4324-8468-425EAFFD7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3704" y="2709769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9C64B72F-76FA-4C83-AFA2-FFC81286A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2687" y="2709769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FA20919D-D0F2-4BB5-B19E-8F16DD3A0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1670" y="2709769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id="{33DF748D-138A-4657-A47D-5CB1DD1465E3}"/>
            </a:ext>
          </a:extLst>
        </xdr:cNvPr>
        <xdr:cNvSpPr>
          <a:spLocks noChangeAspect="1"/>
        </xdr:cNvSpPr>
      </xdr:nvSpPr>
      <xdr:spPr>
        <a:xfrm>
          <a:off x="7117611" y="3197275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634251</xdr:rowOff>
    </xdr:from>
    <xdr:to>
      <xdr:col>9</xdr:col>
      <xdr:colOff>1180668</xdr:colOff>
      <xdr:row>13</xdr:row>
      <xdr:rowOff>33981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50CA53FC-8BBB-45B1-BCBE-DFE0BBB5D854}"/>
            </a:ext>
          </a:extLst>
        </xdr:cNvPr>
        <xdr:cNvSpPr/>
      </xdr:nvSpPr>
      <xdr:spPr>
        <a:xfrm>
          <a:off x="7556125" y="4449506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4201</xdr:rowOff>
    </xdr:from>
    <xdr:to>
      <xdr:col>9</xdr:col>
      <xdr:colOff>815753</xdr:colOff>
      <xdr:row>15</xdr:row>
      <xdr:rowOff>186016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E429517D-98DA-4955-BE73-6252220C6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4341" y="4786408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4201</xdr:rowOff>
    </xdr:from>
    <xdr:to>
      <xdr:col>9</xdr:col>
      <xdr:colOff>1204957</xdr:colOff>
      <xdr:row>15</xdr:row>
      <xdr:rowOff>186016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A1E1512D-4D85-44E9-9A17-26FDFAD99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6582" y="4855923"/>
          <a:ext cx="336653" cy="345789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4200</xdr:rowOff>
    </xdr:from>
    <xdr:to>
      <xdr:col>9</xdr:col>
      <xdr:colOff>1594163</xdr:colOff>
      <xdr:row>15</xdr:row>
      <xdr:rowOff>186015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9527AABC-637B-444E-82DF-C6722826D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2751" y="4786407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385373</xdr:rowOff>
    </xdr:from>
    <xdr:to>
      <xdr:col>9</xdr:col>
      <xdr:colOff>840617</xdr:colOff>
      <xdr:row>15</xdr:row>
      <xdr:rowOff>736834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id="{04992ACA-EC5D-4BA7-9AF5-5DAC22128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6468" y="532523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385373</xdr:rowOff>
    </xdr:from>
    <xdr:to>
      <xdr:col>9</xdr:col>
      <xdr:colOff>1219875</xdr:colOff>
      <xdr:row>15</xdr:row>
      <xdr:rowOff>736834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873DB93D-FD57-4D49-8868-8DCEDDD5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5726" y="532523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385375</xdr:rowOff>
    </xdr:from>
    <xdr:to>
      <xdr:col>9</xdr:col>
      <xdr:colOff>1599132</xdr:colOff>
      <xdr:row>15</xdr:row>
      <xdr:rowOff>736837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347A054A-8013-4075-AE7C-0EAC85B00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4983" y="5325237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69613</xdr:rowOff>
    </xdr:from>
    <xdr:to>
      <xdr:col>9</xdr:col>
      <xdr:colOff>799175</xdr:colOff>
      <xdr:row>18</xdr:row>
      <xdr:rowOff>93875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AAEE600A-0E0E-4564-BAFF-5EB77B8FF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57763" y="5808261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198640</xdr:rowOff>
    </xdr:from>
    <xdr:to>
      <xdr:col>9</xdr:col>
      <xdr:colOff>769338</xdr:colOff>
      <xdr:row>18</xdr:row>
      <xdr:rowOff>545933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1A711742-FFDE-440E-9B6F-A20E212B2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0963" y="6342868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69613</xdr:rowOff>
    </xdr:from>
    <xdr:to>
      <xdr:col>9</xdr:col>
      <xdr:colOff>1176777</xdr:colOff>
      <xdr:row>18</xdr:row>
      <xdr:rowOff>93875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C47F19D4-C515-4E07-A3A3-C98B8073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5365" y="5808261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198640</xdr:rowOff>
    </xdr:from>
    <xdr:to>
      <xdr:col>9</xdr:col>
      <xdr:colOff>1146944</xdr:colOff>
      <xdr:row>18</xdr:row>
      <xdr:rowOff>545933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906FA2CA-3935-445C-94DC-F02AFE80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5532" y="6252599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69614</xdr:rowOff>
    </xdr:from>
    <xdr:to>
      <xdr:col>9</xdr:col>
      <xdr:colOff>1554385</xdr:colOff>
      <xdr:row>18</xdr:row>
      <xdr:rowOff>93876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138FD21E-FBED-414C-A9AF-60E771264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2973" y="5808262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198647</xdr:rowOff>
    </xdr:from>
    <xdr:to>
      <xdr:col>9</xdr:col>
      <xdr:colOff>1524557</xdr:colOff>
      <xdr:row>18</xdr:row>
      <xdr:rowOff>545940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712CBEDC-C998-4AFB-85D5-0C1BD1B6A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3145" y="6252606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40809</xdr:rowOff>
    </xdr:from>
    <xdr:to>
      <xdr:col>9</xdr:col>
      <xdr:colOff>300227</xdr:colOff>
      <xdr:row>11</xdr:row>
      <xdr:rowOff>88029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E17DD22-CD0A-4F80-9EB1-4FF1EF698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4300" y="3546009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42360</xdr:rowOff>
    </xdr:from>
    <xdr:to>
      <xdr:col>9</xdr:col>
      <xdr:colOff>588568</xdr:colOff>
      <xdr:row>11</xdr:row>
      <xdr:rowOff>86477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DE0387A-B505-4AC2-93F3-BAF234FC60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7016800" y="3591103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40524</xdr:rowOff>
    </xdr:from>
    <xdr:to>
      <xdr:col>9</xdr:col>
      <xdr:colOff>1162052</xdr:colOff>
      <xdr:row>11</xdr:row>
      <xdr:rowOff>88313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71C62DB9-A4EB-4A4B-9472-EAD3E0DF64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8304659" y="3555249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42676</xdr:rowOff>
    </xdr:from>
    <xdr:to>
      <xdr:col>9</xdr:col>
      <xdr:colOff>1741932</xdr:colOff>
      <xdr:row>11</xdr:row>
      <xdr:rowOff>86162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C01C14CE-BEF2-4624-A806-B52CB2B218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6005" y="3547876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45416</xdr:rowOff>
    </xdr:from>
    <xdr:to>
      <xdr:col>9</xdr:col>
      <xdr:colOff>584910</xdr:colOff>
      <xdr:row>12</xdr:row>
      <xdr:rowOff>247034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C3B5DC3-8CD9-4876-B9D3-40414FDA4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78983" y="3860671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44032</xdr:rowOff>
    </xdr:from>
    <xdr:to>
      <xdr:col>9</xdr:col>
      <xdr:colOff>1162052</xdr:colOff>
      <xdr:row>12</xdr:row>
      <xdr:rowOff>248419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C0F01B1-C0E9-476C-9B66-40C00AF59B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6125" y="3859287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41230</xdr:rowOff>
    </xdr:from>
    <xdr:to>
      <xdr:col>9</xdr:col>
      <xdr:colOff>1741932</xdr:colOff>
      <xdr:row>12</xdr:row>
      <xdr:rowOff>251221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FF877E53-1620-42E5-AE93-C50FDE648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26861" y="3856485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644896</xdr:rowOff>
    </xdr:from>
    <xdr:to>
      <xdr:col>9</xdr:col>
      <xdr:colOff>599694</xdr:colOff>
      <xdr:row>13</xdr:row>
      <xdr:rowOff>41682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B3B95584-AE8F-46DF-93DE-485BF6108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4623" y="4460151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647627</xdr:rowOff>
    </xdr:from>
    <xdr:to>
      <xdr:col>9</xdr:col>
      <xdr:colOff>880873</xdr:colOff>
      <xdr:row>13</xdr:row>
      <xdr:rowOff>38951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E09A2DF-6438-454B-9B12-FBE6241288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57983" y="4515500"/>
          <a:ext cx="201168" cy="21119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42131</xdr:rowOff>
    </xdr:from>
    <xdr:to>
      <xdr:col>9</xdr:col>
      <xdr:colOff>876909</xdr:colOff>
      <xdr:row>11</xdr:row>
      <xdr:rowOff>86706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B416E5A7-A1E6-4537-AE20-8BCE9DF38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0982" y="3547331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41286</xdr:rowOff>
    </xdr:from>
    <xdr:to>
      <xdr:col>9</xdr:col>
      <xdr:colOff>1453591</xdr:colOff>
      <xdr:row>11</xdr:row>
      <xdr:rowOff>87552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BD744A4-F1F9-4A44-BC3B-0D838E6CA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47664" y="3546486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46405</xdr:rowOff>
    </xdr:from>
    <xdr:to>
      <xdr:col>9</xdr:col>
      <xdr:colOff>300227</xdr:colOff>
      <xdr:row>12</xdr:row>
      <xdr:rowOff>246046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1D9A2378-AB76-4D4E-9E76-36A59AD15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4300" y="3861660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45136</xdr:rowOff>
    </xdr:from>
    <xdr:to>
      <xdr:col>9</xdr:col>
      <xdr:colOff>869593</xdr:colOff>
      <xdr:row>12</xdr:row>
      <xdr:rowOff>247314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816CCD57-69D8-4605-8A11-F8883AA06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3666" y="3860391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41470</xdr:rowOff>
    </xdr:from>
    <xdr:to>
      <xdr:col>9</xdr:col>
      <xdr:colOff>1448103</xdr:colOff>
      <xdr:row>12</xdr:row>
      <xdr:rowOff>250980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CE48C8E0-5E2B-4D77-8363-20EF107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3032" y="3856725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642725</xdr:rowOff>
    </xdr:from>
    <xdr:to>
      <xdr:col>9</xdr:col>
      <xdr:colOff>309371</xdr:colOff>
      <xdr:row>13</xdr:row>
      <xdr:rowOff>43854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D51FD0E-A0D3-4028-85A1-7CED08D335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4300" y="4457980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388189</xdr:colOff>
      <xdr:row>12</xdr:row>
      <xdr:rowOff>337737</xdr:rowOff>
    </xdr:from>
    <xdr:to>
      <xdr:col>9</xdr:col>
      <xdr:colOff>598501</xdr:colOff>
      <xdr:row>12</xdr:row>
      <xdr:rowOff>546065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FCECE480-623A-4F8C-B1A3-84A77611C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3430" y="4152992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961673</xdr:colOff>
      <xdr:row>12</xdr:row>
      <xdr:rowOff>336942</xdr:rowOff>
    </xdr:from>
    <xdr:to>
      <xdr:col>9</xdr:col>
      <xdr:colOff>1171985</xdr:colOff>
      <xdr:row>12</xdr:row>
      <xdr:rowOff>546861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E54F9C-CDD7-4581-941D-756008B49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6914" y="4152197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99848</xdr:colOff>
      <xdr:row>12</xdr:row>
      <xdr:rowOff>337250</xdr:rowOff>
    </xdr:from>
    <xdr:to>
      <xdr:col>9</xdr:col>
      <xdr:colOff>310160</xdr:colOff>
      <xdr:row>12</xdr:row>
      <xdr:rowOff>546552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EA5353ED-E0A4-4099-B935-884E829FD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5089" y="415250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676530</xdr:colOff>
      <xdr:row>12</xdr:row>
      <xdr:rowOff>341538</xdr:rowOff>
    </xdr:from>
    <xdr:to>
      <xdr:col>9</xdr:col>
      <xdr:colOff>877698</xdr:colOff>
      <xdr:row>12</xdr:row>
      <xdr:rowOff>542264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D77E5E3B-3C8C-4EB9-95A3-3F62479F31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1771" y="4156793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1244068</xdr:colOff>
      <xdr:row>12</xdr:row>
      <xdr:rowOff>337841</xdr:rowOff>
    </xdr:from>
    <xdr:to>
      <xdr:col>9</xdr:col>
      <xdr:colOff>1454380</xdr:colOff>
      <xdr:row>12</xdr:row>
      <xdr:rowOff>545961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D46DFB0D-0F5F-40FD-94F5-45A1D3AF21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39309" y="4153096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1532409</xdr:colOff>
      <xdr:row>12</xdr:row>
      <xdr:rowOff>336331</xdr:rowOff>
    </xdr:from>
    <xdr:to>
      <xdr:col>9</xdr:col>
      <xdr:colOff>1742721</xdr:colOff>
      <xdr:row>12</xdr:row>
      <xdr:rowOff>547472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787C0954-F3F2-4963-899C-83A0474E48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27650" y="4151586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E5F4AF4C-031B-4C43-B3C1-F9879C6AA6B9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id="{8CE9DE56-1527-48A5-B48C-085D02EC5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id="{721C13FE-557E-44A7-9584-5AF0DBCF0852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B7559C2E-F44F-4BF0-A5C9-78F005E31DD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198120</xdr:colOff>
      <xdr:row>9</xdr:row>
      <xdr:rowOff>144780</xdr:rowOff>
    </xdr:from>
    <xdr:to>
      <xdr:col>4</xdr:col>
      <xdr:colOff>536914</xdr:colOff>
      <xdr:row>9</xdr:row>
      <xdr:rowOff>431672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A2B52822-2933-49AF-8948-A1B941434AF7}"/>
            </a:ext>
          </a:extLst>
        </xdr:cNvPr>
        <xdr:cNvGrpSpPr/>
      </xdr:nvGrpSpPr>
      <xdr:grpSpPr>
        <a:xfrm>
          <a:off x="3350895" y="284988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432193FE-1B92-4101-AE7F-785AF7406C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E9A404F1-B8B5-49D5-A82F-151983246D2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12</xdr:row>
      <xdr:rowOff>236220</xdr:rowOff>
    </xdr:from>
    <xdr:to>
      <xdr:col>4</xdr:col>
      <xdr:colOff>536914</xdr:colOff>
      <xdr:row>12</xdr:row>
      <xdr:rowOff>523112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A9E760A7-B907-4B1F-BC68-1FFEB9B511E2}"/>
            </a:ext>
          </a:extLst>
        </xdr:cNvPr>
        <xdr:cNvGrpSpPr/>
      </xdr:nvGrpSpPr>
      <xdr:grpSpPr>
        <a:xfrm>
          <a:off x="3350895" y="40652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4A83143E-752A-47BB-B4B1-E989B979824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0D34DEE9-6935-42B5-9634-A3ADFC56CC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15</xdr:row>
      <xdr:rowOff>213360</xdr:rowOff>
    </xdr:from>
    <xdr:to>
      <xdr:col>4</xdr:col>
      <xdr:colOff>536914</xdr:colOff>
      <xdr:row>15</xdr:row>
      <xdr:rowOff>500252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945502E3-0A5D-4009-9B2B-01B63710BBA4}"/>
            </a:ext>
          </a:extLst>
        </xdr:cNvPr>
        <xdr:cNvGrpSpPr/>
      </xdr:nvGrpSpPr>
      <xdr:grpSpPr>
        <a:xfrm>
          <a:off x="3350895" y="517588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6A2A631A-7F5D-499B-97B0-82E116C4712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BFA53870-58C9-4BEB-A4F4-E0867733F42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18</xdr:row>
      <xdr:rowOff>304800</xdr:rowOff>
    </xdr:from>
    <xdr:to>
      <xdr:col>4</xdr:col>
      <xdr:colOff>651214</xdr:colOff>
      <xdr:row>18</xdr:row>
      <xdr:rowOff>591692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A015BF8D-43E1-463B-AC27-FABC5CE2A9F7}"/>
            </a:ext>
          </a:extLst>
        </xdr:cNvPr>
        <xdr:cNvGrpSpPr/>
      </xdr:nvGrpSpPr>
      <xdr:grpSpPr>
        <a:xfrm>
          <a:off x="3465195" y="6391275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id="{A0A14CD4-8AF1-4B1E-8B21-5BD9A3822A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B571F1D7-75AF-4B8B-B06B-073EF9A64E2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61A9E74-4B80-4B0D-9756-F2D3994B6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507242</xdr:colOff>
      <xdr:row>9</xdr:row>
      <xdr:rowOff>377130</xdr:rowOff>
    </xdr:from>
    <xdr:to>
      <xdr:col>4</xdr:col>
      <xdr:colOff>844334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A205EDD4-6E4A-4EE8-8B3F-40D29B3AF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119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442757</xdr:colOff>
      <xdr:row>9</xdr:row>
      <xdr:rowOff>377130</xdr:rowOff>
    </xdr:from>
    <xdr:to>
      <xdr:col>5</xdr:col>
      <xdr:colOff>779849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56B45691-4A02-46B2-AD67-D15718D4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7570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413517</xdr:colOff>
      <xdr:row>9</xdr:row>
      <xdr:rowOff>377130</xdr:rowOff>
    </xdr:from>
    <xdr:to>
      <xdr:col>6</xdr:col>
      <xdr:colOff>750609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DA088E9C-80FB-43D9-8105-0C3B6C04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5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379178</xdr:colOff>
      <xdr:row>9</xdr:row>
      <xdr:rowOff>377130</xdr:rowOff>
    </xdr:from>
    <xdr:to>
      <xdr:col>7</xdr:col>
      <xdr:colOff>716270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46532DCD-AAD7-4F85-B96A-4E9FC523C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09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453469</xdr:colOff>
      <xdr:row>12</xdr:row>
      <xdr:rowOff>365747</xdr:rowOff>
    </xdr:from>
    <xdr:to>
      <xdr:col>2</xdr:col>
      <xdr:colOff>790561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id="{F8F2B87C-F32F-4E54-9FF0-55002B6A4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944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522497</xdr:colOff>
      <xdr:row>12</xdr:row>
      <xdr:rowOff>358556</xdr:rowOff>
    </xdr:from>
    <xdr:to>
      <xdr:col>5</xdr:col>
      <xdr:colOff>859589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id="{CFB9F7DD-5AD9-48F6-BEAD-90E903368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5441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413517</xdr:colOff>
      <xdr:row>12</xdr:row>
      <xdr:rowOff>365747</xdr:rowOff>
    </xdr:from>
    <xdr:to>
      <xdr:col>6</xdr:col>
      <xdr:colOff>750609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id="{D0CD4C74-5E18-4DBF-8C72-0ECA0414D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50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379178</xdr:colOff>
      <xdr:row>12</xdr:row>
      <xdr:rowOff>365747</xdr:rowOff>
    </xdr:from>
    <xdr:to>
      <xdr:col>7</xdr:col>
      <xdr:colOff>716270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id="{FA29C6C8-3E45-4A95-B028-5072D27B7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09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196255</xdr:colOff>
      <xdr:row>9</xdr:row>
      <xdr:rowOff>380261</xdr:rowOff>
    </xdr:from>
    <xdr:to>
      <xdr:col>4</xdr:col>
      <xdr:colOff>532805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id="{4053D1DA-9DBF-4ECE-B3D0-987B6467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021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" name="Picture 236">
          <a:extLst>
            <a:ext uri="{FF2B5EF4-FFF2-40B4-BE49-F238E27FC236}">
              <a16:creationId xmlns:a16="http://schemas.microsoft.com/office/drawing/2014/main" id="{C855D697-656F-429C-A2B8-9DCE950A1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251460</xdr:colOff>
      <xdr:row>24</xdr:row>
      <xdr:rowOff>591207</xdr:rowOff>
    </xdr:to>
    <xdr:pic>
      <xdr:nvPicPr>
        <xdr:cNvPr id="15" name="Picture 239">
          <a:extLst>
            <a:ext uri="{FF2B5EF4-FFF2-40B4-BE49-F238E27FC236}">
              <a16:creationId xmlns:a16="http://schemas.microsoft.com/office/drawing/2014/main" id="{96C34415-733B-4265-8DDF-8CFA0094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355046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A5A82F4-4DDE-44FF-8455-1F8557F0F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447556</xdr:colOff>
      <xdr:row>12</xdr:row>
      <xdr:rowOff>365747</xdr:rowOff>
    </xdr:from>
    <xdr:to>
      <xdr:col>3</xdr:col>
      <xdr:colOff>784648</xdr:colOff>
      <xdr:row>12</xdr:row>
      <xdr:rowOff>709421</xdr:rowOff>
    </xdr:to>
    <xdr:pic>
      <xdr:nvPicPr>
        <xdr:cNvPr id="63" name="Picture 211">
          <a:extLst>
            <a:ext uri="{FF2B5EF4-FFF2-40B4-BE49-F238E27FC236}">
              <a16:creationId xmlns:a16="http://schemas.microsoft.com/office/drawing/2014/main" id="{53B0BADB-D7F6-4764-82FC-7FEDAB2D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522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436286</xdr:colOff>
      <xdr:row>12</xdr:row>
      <xdr:rowOff>382045</xdr:rowOff>
    </xdr:from>
    <xdr:to>
      <xdr:col>4</xdr:col>
      <xdr:colOff>773378</xdr:colOff>
      <xdr:row>12</xdr:row>
      <xdr:rowOff>725719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5B30EA01-F2DB-4D90-AB7C-29EB1F2C2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70241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125299</xdr:colOff>
      <xdr:row>12</xdr:row>
      <xdr:rowOff>385176</xdr:rowOff>
    </xdr:from>
    <xdr:to>
      <xdr:col>4</xdr:col>
      <xdr:colOff>461849</xdr:colOff>
      <xdr:row>12</xdr:row>
      <xdr:rowOff>728851</xdr:rowOff>
    </xdr:to>
    <xdr:pic>
      <xdr:nvPicPr>
        <xdr:cNvPr id="65" name="Picture 197">
          <a:extLst>
            <a:ext uri="{FF2B5EF4-FFF2-40B4-BE49-F238E27FC236}">
              <a16:creationId xmlns:a16="http://schemas.microsoft.com/office/drawing/2014/main" id="{AFDE9FC1-BA15-40C7-B542-689FD4D8B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9254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447556</xdr:colOff>
      <xdr:row>15</xdr:row>
      <xdr:rowOff>395244</xdr:rowOff>
    </xdr:from>
    <xdr:to>
      <xdr:col>3</xdr:col>
      <xdr:colOff>782346</xdr:colOff>
      <xdr:row>15</xdr:row>
      <xdr:rowOff>738918</xdr:rowOff>
    </xdr:to>
    <xdr:pic>
      <xdr:nvPicPr>
        <xdr:cNvPr id="66" name="Picture 211">
          <a:extLst>
            <a:ext uri="{FF2B5EF4-FFF2-40B4-BE49-F238E27FC236}">
              <a16:creationId xmlns:a16="http://schemas.microsoft.com/office/drawing/2014/main" id="{E5E7BDA8-088B-4A2D-97CB-25F507C0B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522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413517</xdr:colOff>
      <xdr:row>15</xdr:row>
      <xdr:rowOff>388053</xdr:rowOff>
    </xdr:from>
    <xdr:to>
      <xdr:col>6</xdr:col>
      <xdr:colOff>748307</xdr:colOff>
      <xdr:row>15</xdr:row>
      <xdr:rowOff>731727</xdr:rowOff>
    </xdr:to>
    <xdr:pic>
      <xdr:nvPicPr>
        <xdr:cNvPr id="67" name="Picture 214">
          <a:extLst>
            <a:ext uri="{FF2B5EF4-FFF2-40B4-BE49-F238E27FC236}">
              <a16:creationId xmlns:a16="http://schemas.microsoft.com/office/drawing/2014/main" id="{6DB67A6F-4444-4D2C-A1D1-CF2F7D5FF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50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379178</xdr:colOff>
      <xdr:row>15</xdr:row>
      <xdr:rowOff>395244</xdr:rowOff>
    </xdr:from>
    <xdr:to>
      <xdr:col>7</xdr:col>
      <xdr:colOff>716270</xdr:colOff>
      <xdr:row>15</xdr:row>
      <xdr:rowOff>738918</xdr:rowOff>
    </xdr:to>
    <xdr:pic>
      <xdr:nvPicPr>
        <xdr:cNvPr id="68" name="Picture 215">
          <a:extLst>
            <a:ext uri="{FF2B5EF4-FFF2-40B4-BE49-F238E27FC236}">
              <a16:creationId xmlns:a16="http://schemas.microsoft.com/office/drawing/2014/main" id="{38FF9FBF-6AE5-4978-A0C2-9E81C31E6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099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490364</xdr:colOff>
      <xdr:row>15</xdr:row>
      <xdr:rowOff>411542</xdr:rowOff>
    </xdr:from>
    <xdr:to>
      <xdr:col>4</xdr:col>
      <xdr:colOff>827456</xdr:colOff>
      <xdr:row>15</xdr:row>
      <xdr:rowOff>755216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6BC22314-3758-4943-8F23-F96F937DE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24319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179377</xdr:colOff>
      <xdr:row>15</xdr:row>
      <xdr:rowOff>414673</xdr:rowOff>
    </xdr:from>
    <xdr:to>
      <xdr:col>4</xdr:col>
      <xdr:colOff>515927</xdr:colOff>
      <xdr:row>15</xdr:row>
      <xdr:rowOff>758348</xdr:rowOff>
    </xdr:to>
    <xdr:pic>
      <xdr:nvPicPr>
        <xdr:cNvPr id="71" name="Picture 197">
          <a:extLst>
            <a:ext uri="{FF2B5EF4-FFF2-40B4-BE49-F238E27FC236}">
              <a16:creationId xmlns:a16="http://schemas.microsoft.com/office/drawing/2014/main" id="{8CD49B26-8E8D-49D6-9981-9F0125137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13332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404939</xdr:colOff>
      <xdr:row>15</xdr:row>
      <xdr:rowOff>408264</xdr:rowOff>
    </xdr:from>
    <xdr:to>
      <xdr:col>5</xdr:col>
      <xdr:colOff>742031</xdr:colOff>
      <xdr:row>15</xdr:row>
      <xdr:rowOff>751938</xdr:rowOff>
    </xdr:to>
    <xdr:pic>
      <xdr:nvPicPr>
        <xdr:cNvPr id="72" name="Picture 201">
          <a:extLst>
            <a:ext uri="{FF2B5EF4-FFF2-40B4-BE49-F238E27FC236}">
              <a16:creationId xmlns:a16="http://schemas.microsoft.com/office/drawing/2014/main" id="{81EA6B53-252D-4C2E-A1C1-176398DE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883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447556</xdr:colOff>
      <xdr:row>18</xdr:row>
      <xdr:rowOff>383773</xdr:rowOff>
    </xdr:from>
    <xdr:to>
      <xdr:col>3</xdr:col>
      <xdr:colOff>782346</xdr:colOff>
      <xdr:row>18</xdr:row>
      <xdr:rowOff>727447</xdr:rowOff>
    </xdr:to>
    <xdr:pic>
      <xdr:nvPicPr>
        <xdr:cNvPr id="73" name="Picture 211">
          <a:extLst>
            <a:ext uri="{FF2B5EF4-FFF2-40B4-BE49-F238E27FC236}">
              <a16:creationId xmlns:a16="http://schemas.microsoft.com/office/drawing/2014/main" id="{7F7D07B3-9BD9-41DF-8851-EAD48CAF2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522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288048</xdr:colOff>
      <xdr:row>18</xdr:row>
      <xdr:rowOff>392470</xdr:rowOff>
    </xdr:from>
    <xdr:to>
      <xdr:col>4</xdr:col>
      <xdr:colOff>624598</xdr:colOff>
      <xdr:row>18</xdr:row>
      <xdr:rowOff>736145</xdr:rowOff>
    </xdr:to>
    <xdr:pic>
      <xdr:nvPicPr>
        <xdr:cNvPr id="74" name="Picture 197">
          <a:extLst>
            <a:ext uri="{FF2B5EF4-FFF2-40B4-BE49-F238E27FC236}">
              <a16:creationId xmlns:a16="http://schemas.microsoft.com/office/drawing/2014/main" id="{2C02944C-1862-4557-99FB-AE0D136AF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22003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453469</xdr:colOff>
      <xdr:row>15</xdr:row>
      <xdr:rowOff>427778</xdr:rowOff>
    </xdr:from>
    <xdr:to>
      <xdr:col>2</xdr:col>
      <xdr:colOff>788259</xdr:colOff>
      <xdr:row>15</xdr:row>
      <xdr:rowOff>771452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id="{D5607B27-24D6-48C0-9F3F-50853D12C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9447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453469</xdr:colOff>
      <xdr:row>18</xdr:row>
      <xdr:rowOff>382061</xdr:rowOff>
    </xdr:from>
    <xdr:to>
      <xdr:col>2</xdr:col>
      <xdr:colOff>788259</xdr:colOff>
      <xdr:row>18</xdr:row>
      <xdr:rowOff>725735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id="{86F0674C-6BFA-44AF-AA7B-A14BD7B14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9447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400386</xdr:colOff>
      <xdr:row>12</xdr:row>
      <xdr:rowOff>321225</xdr:rowOff>
    </xdr:from>
    <xdr:to>
      <xdr:col>1</xdr:col>
      <xdr:colOff>737478</xdr:colOff>
      <xdr:row>12</xdr:row>
      <xdr:rowOff>664899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id="{30E75188-74B9-40F2-9474-B2CDC79E6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7375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400386</xdr:colOff>
      <xdr:row>15</xdr:row>
      <xdr:rowOff>383256</xdr:rowOff>
    </xdr:from>
    <xdr:to>
      <xdr:col>1</xdr:col>
      <xdr:colOff>735176</xdr:colOff>
      <xdr:row>15</xdr:row>
      <xdr:rowOff>726930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id="{CBA066F0-7EAC-4C4F-9B81-18FCC7E53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7375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400386</xdr:colOff>
      <xdr:row>18</xdr:row>
      <xdr:rowOff>337539</xdr:rowOff>
    </xdr:from>
    <xdr:to>
      <xdr:col>1</xdr:col>
      <xdr:colOff>735176</xdr:colOff>
      <xdr:row>18</xdr:row>
      <xdr:rowOff>681213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id="{78E07574-850A-4B37-B766-F43C99C81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7375" y="6416415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3</xdr:col>
      <xdr:colOff>291101</xdr:colOff>
      <xdr:row>9</xdr:row>
      <xdr:rowOff>196921</xdr:rowOff>
    </xdr:from>
    <xdr:to>
      <xdr:col>3</xdr:col>
      <xdr:colOff>627651</xdr:colOff>
      <xdr:row>9</xdr:row>
      <xdr:rowOff>539821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id="{FF7A2377-7977-4A4C-8FC6-F4CCB8239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7" y="2902449"/>
          <a:ext cx="336550" cy="342900"/>
        </a:xfrm>
        <a:prstGeom prst="rect">
          <a:avLst/>
        </a:prstGeom>
      </xdr:spPr>
    </xdr:pic>
    <xdr:clientData/>
  </xdr:twoCellAnchor>
  <xdr:twoCellAnchor>
    <xdr:from>
      <xdr:col>3</xdr:col>
      <xdr:colOff>291102</xdr:colOff>
      <xdr:row>12</xdr:row>
      <xdr:rowOff>119865</xdr:rowOff>
    </xdr:from>
    <xdr:to>
      <xdr:col>3</xdr:col>
      <xdr:colOff>628268</xdr:colOff>
      <xdr:row>12</xdr:row>
      <xdr:rowOff>462991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4445B4F9-1EAD-42A7-B512-1455C6B3D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8" y="3946989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291102</xdr:colOff>
      <xdr:row>15</xdr:row>
      <xdr:rowOff>153728</xdr:rowOff>
    </xdr:from>
    <xdr:to>
      <xdr:col>3</xdr:col>
      <xdr:colOff>628268</xdr:colOff>
      <xdr:row>15</xdr:row>
      <xdr:rowOff>496854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C6BCC92E-059C-4EDB-B047-CBB71BB8F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8" y="5111009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291102</xdr:colOff>
      <xdr:row>18</xdr:row>
      <xdr:rowOff>150171</xdr:rowOff>
    </xdr:from>
    <xdr:to>
      <xdr:col>3</xdr:col>
      <xdr:colOff>628268</xdr:colOff>
      <xdr:row>18</xdr:row>
      <xdr:rowOff>493297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0A51A258-82CD-4434-B1FC-EA950CC51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68" y="622904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599636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7DCCC3C0-0F2F-4689-A827-D0116322E78A}"/>
            </a:ext>
          </a:extLst>
        </xdr:cNvPr>
        <xdr:cNvSpPr/>
      </xdr:nvSpPr>
      <xdr:spPr>
        <a:xfrm>
          <a:off x="6598920" y="2697480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182073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66F8825F-B3FF-43A6-866A-100E8C7D4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7983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64355</xdr:rowOff>
    </xdr:from>
    <xdr:to>
      <xdr:col>9</xdr:col>
      <xdr:colOff>421578</xdr:colOff>
      <xdr:row>18</xdr:row>
      <xdr:rowOff>83888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94580F69-4DC4-4203-A5D8-AEDD8D513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9835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188653</xdr:rowOff>
    </xdr:from>
    <xdr:to>
      <xdr:col>9</xdr:col>
      <xdr:colOff>391740</xdr:colOff>
      <xdr:row>18</xdr:row>
      <xdr:rowOff>535946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BBF30B24-4DB6-4C34-8B3A-740A73749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54173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381431</xdr:rowOff>
    </xdr:from>
    <xdr:to>
      <xdr:col>9</xdr:col>
      <xdr:colOff>461359</xdr:colOff>
      <xdr:row>15</xdr:row>
      <xdr:rowOff>732892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id="{DB2316E5-5B59-43E0-A0CF-9747C8B10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2681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2F514D1F-352F-4BD0-A61D-5DAA56C925BC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id="{54027634-4F8F-49BB-8154-ECD4642872D9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33D53650-F697-4C1C-8EC8-0A963C74C1D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792DB0D3-4C1B-49DF-BAE7-1CB160E23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0CAEF747-F9A5-4894-9103-BEE7F8CF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847697F5-F81A-423B-8746-64A0A31F2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5379B576-6E81-420B-A2ED-A1750CCA6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id="{63BB11EA-8EB3-4562-ACEB-D6B81A0E0672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34770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749ED7F4-3E7A-4CA4-AF2B-CF923D5FF445}"/>
            </a:ext>
          </a:extLst>
        </xdr:cNvPr>
        <xdr:cNvSpPr/>
      </xdr:nvSpPr>
      <xdr:spPr>
        <a:xfrm>
          <a:off x="7559804" y="4451083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182075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51A9A3BC-6E2B-4DAD-B02A-B866FB36E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182075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3A80349D-F585-4B80-BC3D-F99E4840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182074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5321B5DB-6695-46E2-A174-96DF32652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7984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381432</xdr:rowOff>
    </xdr:from>
    <xdr:to>
      <xdr:col>9</xdr:col>
      <xdr:colOff>840617</xdr:colOff>
      <xdr:row>15</xdr:row>
      <xdr:rowOff>732893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id="{DE483763-7B7C-4AA4-895C-EFAC454E4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381432</xdr:rowOff>
    </xdr:from>
    <xdr:to>
      <xdr:col>9</xdr:col>
      <xdr:colOff>1219875</xdr:colOff>
      <xdr:row>15</xdr:row>
      <xdr:rowOff>732893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72AB3314-DEA6-4318-949D-B4FB6D6EF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381434</xdr:rowOff>
    </xdr:from>
    <xdr:to>
      <xdr:col>9</xdr:col>
      <xdr:colOff>1599132</xdr:colOff>
      <xdr:row>15</xdr:row>
      <xdr:rowOff>732896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C308FFED-96D6-4DE3-992F-37E763EBA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2681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64358</xdr:rowOff>
    </xdr:from>
    <xdr:to>
      <xdr:col>9</xdr:col>
      <xdr:colOff>799175</xdr:colOff>
      <xdr:row>18</xdr:row>
      <xdr:rowOff>83891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9A2997F1-44F6-4A61-B14B-7A723EAFC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188656</xdr:rowOff>
    </xdr:from>
    <xdr:to>
      <xdr:col>9</xdr:col>
      <xdr:colOff>769338</xdr:colOff>
      <xdr:row>18</xdr:row>
      <xdr:rowOff>535949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5E44331E-F8B0-48E9-9B17-6370305C4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64358</xdr:rowOff>
    </xdr:from>
    <xdr:to>
      <xdr:col>9</xdr:col>
      <xdr:colOff>1176777</xdr:colOff>
      <xdr:row>18</xdr:row>
      <xdr:rowOff>83891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3DE975E5-6571-46EF-ACE6-E00285ECC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188656</xdr:rowOff>
    </xdr:from>
    <xdr:to>
      <xdr:col>9</xdr:col>
      <xdr:colOff>1146944</xdr:colOff>
      <xdr:row>18</xdr:row>
      <xdr:rowOff>535949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D7BD0DC5-7527-4DD3-8FFA-8320024AA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64359</xdr:rowOff>
    </xdr:from>
    <xdr:to>
      <xdr:col>9</xdr:col>
      <xdr:colOff>1554385</xdr:colOff>
      <xdr:row>18</xdr:row>
      <xdr:rowOff>83892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7D50BE40-3D38-4EF9-BF89-A3D8E93F6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9839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188663</xdr:rowOff>
    </xdr:from>
    <xdr:to>
      <xdr:col>9</xdr:col>
      <xdr:colOff>1524557</xdr:colOff>
      <xdr:row>18</xdr:row>
      <xdr:rowOff>535956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6C99E1F6-6092-40F3-877E-B2121E22A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54183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42386</xdr:rowOff>
    </xdr:from>
    <xdr:to>
      <xdr:col>9</xdr:col>
      <xdr:colOff>300227</xdr:colOff>
      <xdr:row>11</xdr:row>
      <xdr:rowOff>89606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9D70AEBE-EBA9-4606-84F7-2FDBB53ECD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586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43937</xdr:rowOff>
    </xdr:from>
    <xdr:to>
      <xdr:col>9</xdr:col>
      <xdr:colOff>588568</xdr:colOff>
      <xdr:row>11</xdr:row>
      <xdr:rowOff>88054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8586F124-47F8-4F9F-833A-10C0C0D80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9137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42101</xdr:rowOff>
    </xdr:from>
    <xdr:to>
      <xdr:col>9</xdr:col>
      <xdr:colOff>1162052</xdr:colOff>
      <xdr:row>11</xdr:row>
      <xdr:rowOff>89890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5154595-C2D4-4C39-BE82-CA2C27BA6F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7301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44253</xdr:rowOff>
    </xdr:from>
    <xdr:to>
      <xdr:col>9</xdr:col>
      <xdr:colOff>1741932</xdr:colOff>
      <xdr:row>11</xdr:row>
      <xdr:rowOff>87739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B1C4E70E-37A0-4AA1-9EB2-DF1F6DEFF9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9453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71B508B-65B1-4A4E-971F-72E507721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6224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4ECD30C5-A5D2-4AA0-A0CF-AA630CE54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6086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7F3478E2-401B-45F2-BAA9-A1D2B506F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806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42471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5CCCC40-0969-4310-BE70-88E23C6AF1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61728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39740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C4816E36-BF50-4E05-844C-B67BB77F79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4459"/>
          <a:ext cx="201168" cy="2006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43708</xdr:rowOff>
    </xdr:from>
    <xdr:to>
      <xdr:col>9</xdr:col>
      <xdr:colOff>876909</xdr:colOff>
      <xdr:row>11</xdr:row>
      <xdr:rowOff>88283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B6E6014-8008-4689-8552-14212DA78C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908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42863</xdr:rowOff>
    </xdr:from>
    <xdr:to>
      <xdr:col>9</xdr:col>
      <xdr:colOff>1453591</xdr:colOff>
      <xdr:row>11</xdr:row>
      <xdr:rowOff>89129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9276619-DA4F-4FD1-AD92-B5E4F9205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8063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1DA38E63-169F-40A2-B1D2-799FE9C20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323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B5C80D6E-2C11-4834-AAC8-523600F190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6196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58A77D1C-DF20-4B38-888E-506EB9BE3B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83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44643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9C74BFD-09AD-4DA2-923E-3BD93ABA8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9557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387401</xdr:colOff>
      <xdr:row>12</xdr:row>
      <xdr:rowOff>329066</xdr:rowOff>
    </xdr:from>
    <xdr:to>
      <xdr:col>9</xdr:col>
      <xdr:colOff>597713</xdr:colOff>
      <xdr:row>12</xdr:row>
      <xdr:rowOff>537394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43BC4236-1033-480A-BB35-96FE8A2E04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6321" y="414668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960885</xdr:colOff>
      <xdr:row>12</xdr:row>
      <xdr:rowOff>328271</xdr:rowOff>
    </xdr:from>
    <xdr:to>
      <xdr:col>9</xdr:col>
      <xdr:colOff>1171197</xdr:colOff>
      <xdr:row>12</xdr:row>
      <xdr:rowOff>538190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EADF1385-D443-4214-B34F-8595AF831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9805" y="414589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99060</xdr:colOff>
      <xdr:row>12</xdr:row>
      <xdr:rowOff>328579</xdr:rowOff>
    </xdr:from>
    <xdr:to>
      <xdr:col>9</xdr:col>
      <xdr:colOff>309372</xdr:colOff>
      <xdr:row>12</xdr:row>
      <xdr:rowOff>537881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42871824-D513-46B3-9C1D-8C7635CAC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7980" y="414619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675742</xdr:colOff>
      <xdr:row>12</xdr:row>
      <xdr:rowOff>332867</xdr:rowOff>
    </xdr:from>
    <xdr:to>
      <xdr:col>9</xdr:col>
      <xdr:colOff>876910</xdr:colOff>
      <xdr:row>12</xdr:row>
      <xdr:rowOff>533593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E762AA27-7A19-4CFF-8668-A282A0513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4662" y="415048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1243280</xdr:colOff>
      <xdr:row>12</xdr:row>
      <xdr:rowOff>329170</xdr:rowOff>
    </xdr:from>
    <xdr:to>
      <xdr:col>9</xdr:col>
      <xdr:colOff>1453592</xdr:colOff>
      <xdr:row>12</xdr:row>
      <xdr:rowOff>537290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4292CAE3-A786-4E9E-90B5-9D70C59138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2200" y="414679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1531621</xdr:colOff>
      <xdr:row>12</xdr:row>
      <xdr:rowOff>327660</xdr:rowOff>
    </xdr:from>
    <xdr:to>
      <xdr:col>9</xdr:col>
      <xdr:colOff>1741933</xdr:colOff>
      <xdr:row>12</xdr:row>
      <xdr:rowOff>538801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5254A743-92E0-40FF-ACCC-37468EF61F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0541" y="414528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id="{47BE19F7-A61C-4684-96ED-0AA42010FC2A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id="{09B46F40-0589-497C-9F90-F496FAFD4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id="{A7F3B674-D1CC-4A6E-9F74-6D62D905F73C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2117AF80-EB93-42D4-A864-31B2F9FBA67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160020</xdr:colOff>
      <xdr:row>9</xdr:row>
      <xdr:rowOff>137160</xdr:rowOff>
    </xdr:from>
    <xdr:to>
      <xdr:col>5</xdr:col>
      <xdr:colOff>498814</xdr:colOff>
      <xdr:row>9</xdr:row>
      <xdr:rowOff>424052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CAB5AAE2-A3BE-46EA-8C18-D3B7B85392B1}"/>
            </a:ext>
          </a:extLst>
        </xdr:cNvPr>
        <xdr:cNvGrpSpPr/>
      </xdr:nvGrpSpPr>
      <xdr:grpSpPr>
        <a:xfrm>
          <a:off x="4312920" y="284226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5FA161F5-9771-49C4-BF68-824F1E6383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DE8B6606-9DD4-4706-B418-48CC887E697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160020</xdr:colOff>
      <xdr:row>12</xdr:row>
      <xdr:rowOff>228600</xdr:rowOff>
    </xdr:from>
    <xdr:to>
      <xdr:col>5</xdr:col>
      <xdr:colOff>498814</xdr:colOff>
      <xdr:row>12</xdr:row>
      <xdr:rowOff>515492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2E2F29CB-F723-492F-9B03-FCE53CF4AD5C}"/>
            </a:ext>
          </a:extLst>
        </xdr:cNvPr>
        <xdr:cNvGrpSpPr/>
      </xdr:nvGrpSpPr>
      <xdr:grpSpPr>
        <a:xfrm>
          <a:off x="4312920" y="405765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EF3212F9-2826-4AA9-9F9F-418038DAC71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B9E71173-855D-4096-9C5D-A88BC50A5B1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160020</xdr:colOff>
      <xdr:row>15</xdr:row>
      <xdr:rowOff>205740</xdr:rowOff>
    </xdr:from>
    <xdr:to>
      <xdr:col>5</xdr:col>
      <xdr:colOff>498814</xdr:colOff>
      <xdr:row>15</xdr:row>
      <xdr:rowOff>492632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78352490-5627-4359-BAB0-80C9AC235060}"/>
            </a:ext>
          </a:extLst>
        </xdr:cNvPr>
        <xdr:cNvGrpSpPr/>
      </xdr:nvGrpSpPr>
      <xdr:grpSpPr>
        <a:xfrm>
          <a:off x="4312920" y="516826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C27A6F8A-9E67-479E-9760-D95C319A4C1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7FBD9D32-EC2F-461C-8F29-AF8868C1065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274320</xdr:colOff>
      <xdr:row>18</xdr:row>
      <xdr:rowOff>297180</xdr:rowOff>
    </xdr:from>
    <xdr:to>
      <xdr:col>5</xdr:col>
      <xdr:colOff>613114</xdr:colOff>
      <xdr:row>18</xdr:row>
      <xdr:rowOff>584072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A9DA9A19-9854-4516-8AAE-0E063A877F9A}"/>
            </a:ext>
          </a:extLst>
        </xdr:cNvPr>
        <xdr:cNvGrpSpPr/>
      </xdr:nvGrpSpPr>
      <xdr:grpSpPr>
        <a:xfrm>
          <a:off x="4427220" y="6383655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id="{84591B42-90DA-478B-879F-352A59FE4D5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6104AD89-70EB-408D-A9CF-E40E5238D7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624ED618-9FBC-4BBA-A98B-1C8D04808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515812</xdr:colOff>
      <xdr:row>9</xdr:row>
      <xdr:rowOff>377130</xdr:rowOff>
    </xdr:from>
    <xdr:to>
      <xdr:col>5</xdr:col>
      <xdr:colOff>852904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FD2904EF-1AC9-444F-BA9F-1D148636C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875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451327</xdr:colOff>
      <xdr:row>9</xdr:row>
      <xdr:rowOff>377130</xdr:rowOff>
    </xdr:from>
    <xdr:to>
      <xdr:col>6</xdr:col>
      <xdr:colOff>788419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332128CF-B0FF-4067-95CC-8E7E4CDD1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326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422088</xdr:colOff>
      <xdr:row>9</xdr:row>
      <xdr:rowOff>377130</xdr:rowOff>
    </xdr:from>
    <xdr:to>
      <xdr:col>7</xdr:col>
      <xdr:colOff>759180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40A8331E-A9BA-4462-9BC4-405A081E3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0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462040</xdr:colOff>
      <xdr:row>12</xdr:row>
      <xdr:rowOff>365747</xdr:rowOff>
    </xdr:from>
    <xdr:to>
      <xdr:col>3</xdr:col>
      <xdr:colOff>799132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id="{6E8278C0-A141-49C7-AF1D-B16E7AD0B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006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531067</xdr:colOff>
      <xdr:row>12</xdr:row>
      <xdr:rowOff>358556</xdr:rowOff>
    </xdr:from>
    <xdr:to>
      <xdr:col>6</xdr:col>
      <xdr:colOff>868159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id="{736149EB-107F-4C57-83E5-1DA904DF8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3000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422088</xdr:colOff>
      <xdr:row>12</xdr:row>
      <xdr:rowOff>365747</xdr:rowOff>
    </xdr:from>
    <xdr:to>
      <xdr:col>7</xdr:col>
      <xdr:colOff>759180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id="{E5294344-C50E-42E7-8E75-7B3A69527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0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204825</xdr:colOff>
      <xdr:row>9</xdr:row>
      <xdr:rowOff>380261</xdr:rowOff>
    </xdr:from>
    <xdr:to>
      <xdr:col>5</xdr:col>
      <xdr:colOff>541375</xdr:colOff>
      <xdr:row>9</xdr:row>
      <xdr:rowOff>723936</xdr:rowOff>
    </xdr:to>
    <xdr:pic>
      <xdr:nvPicPr>
        <xdr:cNvPr id="10" name="Picture 197">
          <a:extLst>
            <a:ext uri="{FF2B5EF4-FFF2-40B4-BE49-F238E27FC236}">
              <a16:creationId xmlns:a16="http://schemas.microsoft.com/office/drawing/2014/main" id="{A87E20A4-9BB6-40E4-805C-345E8E2C7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7769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1" name="Picture 236">
          <a:extLst>
            <a:ext uri="{FF2B5EF4-FFF2-40B4-BE49-F238E27FC236}">
              <a16:creationId xmlns:a16="http://schemas.microsoft.com/office/drawing/2014/main" id="{A87E22C1-BCCA-4993-8E22-6B02AFFA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220980</xdr:colOff>
      <xdr:row>24</xdr:row>
      <xdr:rowOff>591207</xdr:rowOff>
    </xdr:to>
    <xdr:pic>
      <xdr:nvPicPr>
        <xdr:cNvPr id="14" name="Picture 239">
          <a:extLst>
            <a:ext uri="{FF2B5EF4-FFF2-40B4-BE49-F238E27FC236}">
              <a16:creationId xmlns:a16="http://schemas.microsoft.com/office/drawing/2014/main" id="{534C3ED8-0465-4395-9B0E-B07C99682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324566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362D0D4-B353-4058-9293-17ECB81E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4</xdr:col>
      <xdr:colOff>456126</xdr:colOff>
      <xdr:row>12</xdr:row>
      <xdr:rowOff>365747</xdr:rowOff>
    </xdr:from>
    <xdr:to>
      <xdr:col>4</xdr:col>
      <xdr:colOff>793218</xdr:colOff>
      <xdr:row>12</xdr:row>
      <xdr:rowOff>709421</xdr:rowOff>
    </xdr:to>
    <xdr:pic>
      <xdr:nvPicPr>
        <xdr:cNvPr id="61" name="Picture 211">
          <a:extLst>
            <a:ext uri="{FF2B5EF4-FFF2-40B4-BE49-F238E27FC236}">
              <a16:creationId xmlns:a16="http://schemas.microsoft.com/office/drawing/2014/main" id="{2FEAA6E5-1E9E-436E-AF7F-5F0857997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0081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444856</xdr:colOff>
      <xdr:row>12</xdr:row>
      <xdr:rowOff>382045</xdr:rowOff>
    </xdr:from>
    <xdr:to>
      <xdr:col>5</xdr:col>
      <xdr:colOff>781948</xdr:colOff>
      <xdr:row>12</xdr:row>
      <xdr:rowOff>725719</xdr:rowOff>
    </xdr:to>
    <xdr:pic>
      <xdr:nvPicPr>
        <xdr:cNvPr id="62" name="Picture 201">
          <a:extLst>
            <a:ext uri="{FF2B5EF4-FFF2-40B4-BE49-F238E27FC236}">
              <a16:creationId xmlns:a16="http://schemas.microsoft.com/office/drawing/2014/main" id="{2517737D-0213-4F00-B875-C2C3F64FD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77800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133869</xdr:colOff>
      <xdr:row>12</xdr:row>
      <xdr:rowOff>385176</xdr:rowOff>
    </xdr:from>
    <xdr:to>
      <xdr:col>5</xdr:col>
      <xdr:colOff>470419</xdr:colOff>
      <xdr:row>12</xdr:row>
      <xdr:rowOff>728851</xdr:rowOff>
    </xdr:to>
    <xdr:pic>
      <xdr:nvPicPr>
        <xdr:cNvPr id="63" name="Picture 197">
          <a:extLst>
            <a:ext uri="{FF2B5EF4-FFF2-40B4-BE49-F238E27FC236}">
              <a16:creationId xmlns:a16="http://schemas.microsoft.com/office/drawing/2014/main" id="{63921A56-765F-4589-BC40-9748B5D21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6813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456126</xdr:colOff>
      <xdr:row>15</xdr:row>
      <xdr:rowOff>395244</xdr:rowOff>
    </xdr:from>
    <xdr:to>
      <xdr:col>4</xdr:col>
      <xdr:colOff>790916</xdr:colOff>
      <xdr:row>15</xdr:row>
      <xdr:rowOff>738918</xdr:rowOff>
    </xdr:to>
    <xdr:pic>
      <xdr:nvPicPr>
        <xdr:cNvPr id="64" name="Picture 211">
          <a:extLst>
            <a:ext uri="{FF2B5EF4-FFF2-40B4-BE49-F238E27FC236}">
              <a16:creationId xmlns:a16="http://schemas.microsoft.com/office/drawing/2014/main" id="{CBA4857D-B8EE-430D-8F02-88AD9F36A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0081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422088</xdr:colOff>
      <xdr:row>15</xdr:row>
      <xdr:rowOff>388053</xdr:rowOff>
    </xdr:from>
    <xdr:to>
      <xdr:col>7</xdr:col>
      <xdr:colOff>756878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6A040411-C848-4567-BBF3-96D4C880B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09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498934</xdr:colOff>
      <xdr:row>15</xdr:row>
      <xdr:rowOff>411542</xdr:rowOff>
    </xdr:from>
    <xdr:to>
      <xdr:col>5</xdr:col>
      <xdr:colOff>836026</xdr:colOff>
      <xdr:row>15</xdr:row>
      <xdr:rowOff>755216</xdr:rowOff>
    </xdr:to>
    <xdr:pic>
      <xdr:nvPicPr>
        <xdr:cNvPr id="67" name="Picture 201">
          <a:extLst>
            <a:ext uri="{FF2B5EF4-FFF2-40B4-BE49-F238E27FC236}">
              <a16:creationId xmlns:a16="http://schemas.microsoft.com/office/drawing/2014/main" id="{E8FE5FDB-AA89-4894-817D-B39C67414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31878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187947</xdr:colOff>
      <xdr:row>15</xdr:row>
      <xdr:rowOff>414673</xdr:rowOff>
    </xdr:from>
    <xdr:to>
      <xdr:col>5</xdr:col>
      <xdr:colOff>524497</xdr:colOff>
      <xdr:row>15</xdr:row>
      <xdr:rowOff>758348</xdr:rowOff>
    </xdr:to>
    <xdr:pic>
      <xdr:nvPicPr>
        <xdr:cNvPr id="68" name="Picture 197">
          <a:extLst>
            <a:ext uri="{FF2B5EF4-FFF2-40B4-BE49-F238E27FC236}">
              <a16:creationId xmlns:a16="http://schemas.microsoft.com/office/drawing/2014/main" id="{3D851A5F-F847-4B7E-8238-A5FE8B81D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20891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413509</xdr:colOff>
      <xdr:row>15</xdr:row>
      <xdr:rowOff>408264</xdr:rowOff>
    </xdr:from>
    <xdr:to>
      <xdr:col>6</xdr:col>
      <xdr:colOff>750601</xdr:colOff>
      <xdr:row>15</xdr:row>
      <xdr:rowOff>751938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5838527A-22E1-4F6E-A47F-9D4997F7D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442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456126</xdr:colOff>
      <xdr:row>18</xdr:row>
      <xdr:rowOff>383773</xdr:rowOff>
    </xdr:from>
    <xdr:to>
      <xdr:col>4</xdr:col>
      <xdr:colOff>790916</xdr:colOff>
      <xdr:row>18</xdr:row>
      <xdr:rowOff>727447</xdr:rowOff>
    </xdr:to>
    <xdr:pic>
      <xdr:nvPicPr>
        <xdr:cNvPr id="70" name="Picture 211">
          <a:extLst>
            <a:ext uri="{FF2B5EF4-FFF2-40B4-BE49-F238E27FC236}">
              <a16:creationId xmlns:a16="http://schemas.microsoft.com/office/drawing/2014/main" id="{0780C920-088B-4A5B-AD42-23F40334C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0081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296618</xdr:colOff>
      <xdr:row>18</xdr:row>
      <xdr:rowOff>392470</xdr:rowOff>
    </xdr:from>
    <xdr:to>
      <xdr:col>5</xdr:col>
      <xdr:colOff>633168</xdr:colOff>
      <xdr:row>18</xdr:row>
      <xdr:rowOff>736145</xdr:rowOff>
    </xdr:to>
    <xdr:pic>
      <xdr:nvPicPr>
        <xdr:cNvPr id="71" name="Picture 197">
          <a:extLst>
            <a:ext uri="{FF2B5EF4-FFF2-40B4-BE49-F238E27FC236}">
              <a16:creationId xmlns:a16="http://schemas.microsoft.com/office/drawing/2014/main" id="{12518EBC-92FE-484D-8F31-5ECB19B4C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29562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462040</xdr:colOff>
      <xdr:row>15</xdr:row>
      <xdr:rowOff>427778</xdr:rowOff>
    </xdr:from>
    <xdr:to>
      <xdr:col>3</xdr:col>
      <xdr:colOff>796830</xdr:colOff>
      <xdr:row>15</xdr:row>
      <xdr:rowOff>771452</xdr:rowOff>
    </xdr:to>
    <xdr:pic>
      <xdr:nvPicPr>
        <xdr:cNvPr id="87" name="Picture 211">
          <a:extLst>
            <a:ext uri="{FF2B5EF4-FFF2-40B4-BE49-F238E27FC236}">
              <a16:creationId xmlns:a16="http://schemas.microsoft.com/office/drawing/2014/main" id="{A2DFA25C-0B07-47E9-8323-D0FAF8E37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006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462040</xdr:colOff>
      <xdr:row>18</xdr:row>
      <xdr:rowOff>382061</xdr:rowOff>
    </xdr:from>
    <xdr:to>
      <xdr:col>3</xdr:col>
      <xdr:colOff>796830</xdr:colOff>
      <xdr:row>18</xdr:row>
      <xdr:rowOff>725735</xdr:rowOff>
    </xdr:to>
    <xdr:pic>
      <xdr:nvPicPr>
        <xdr:cNvPr id="88" name="Picture 211">
          <a:extLst>
            <a:ext uri="{FF2B5EF4-FFF2-40B4-BE49-F238E27FC236}">
              <a16:creationId xmlns:a16="http://schemas.microsoft.com/office/drawing/2014/main" id="{78CDC992-7226-4BBC-8826-383B4B1D4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006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408956</xdr:colOff>
      <xdr:row>12</xdr:row>
      <xdr:rowOff>321225</xdr:rowOff>
    </xdr:from>
    <xdr:to>
      <xdr:col>2</xdr:col>
      <xdr:colOff>746048</xdr:colOff>
      <xdr:row>12</xdr:row>
      <xdr:rowOff>664899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id="{52BAD435-8764-452E-ABB7-922BFEBD7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4934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408956</xdr:colOff>
      <xdr:row>15</xdr:row>
      <xdr:rowOff>383256</xdr:rowOff>
    </xdr:from>
    <xdr:to>
      <xdr:col>2</xdr:col>
      <xdr:colOff>743746</xdr:colOff>
      <xdr:row>15</xdr:row>
      <xdr:rowOff>726930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id="{F2EBE528-A84F-49D6-93A0-A877347AD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4934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408956</xdr:colOff>
      <xdr:row>18</xdr:row>
      <xdr:rowOff>337539</xdr:rowOff>
    </xdr:from>
    <xdr:to>
      <xdr:col>2</xdr:col>
      <xdr:colOff>743746</xdr:colOff>
      <xdr:row>18</xdr:row>
      <xdr:rowOff>681213</xdr:rowOff>
    </xdr:to>
    <xdr:pic>
      <xdr:nvPicPr>
        <xdr:cNvPr id="92" name="Picture 211">
          <a:extLst>
            <a:ext uri="{FF2B5EF4-FFF2-40B4-BE49-F238E27FC236}">
              <a16:creationId xmlns:a16="http://schemas.microsoft.com/office/drawing/2014/main" id="{26215B6F-36CA-4E48-9126-9ACA8580B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4934" y="6416415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458615</xdr:colOff>
      <xdr:row>12</xdr:row>
      <xdr:rowOff>319512</xdr:rowOff>
    </xdr:from>
    <xdr:to>
      <xdr:col>1</xdr:col>
      <xdr:colOff>795707</xdr:colOff>
      <xdr:row>12</xdr:row>
      <xdr:rowOff>663186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id="{4E9A517C-3F36-4217-8CA6-7B83FD264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604" y="414663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458615</xdr:colOff>
      <xdr:row>15</xdr:row>
      <xdr:rowOff>381543</xdr:rowOff>
    </xdr:from>
    <xdr:to>
      <xdr:col>1</xdr:col>
      <xdr:colOff>793405</xdr:colOff>
      <xdr:row>15</xdr:row>
      <xdr:rowOff>725217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id="{38A3F9EF-C612-4FB5-8218-2F5E3323D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604" y="533882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458615</xdr:colOff>
      <xdr:row>18</xdr:row>
      <xdr:rowOff>335826</xdr:rowOff>
    </xdr:from>
    <xdr:to>
      <xdr:col>1</xdr:col>
      <xdr:colOff>793405</xdr:colOff>
      <xdr:row>18</xdr:row>
      <xdr:rowOff>679500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id="{A4CA3685-50FC-438D-8AD4-BA56739C1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604" y="6414702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4</xdr:col>
      <xdr:colOff>316786</xdr:colOff>
      <xdr:row>9</xdr:row>
      <xdr:rowOff>239731</xdr:rowOff>
    </xdr:from>
    <xdr:to>
      <xdr:col>4</xdr:col>
      <xdr:colOff>653336</xdr:colOff>
      <xdr:row>9</xdr:row>
      <xdr:rowOff>582631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id="{5FE224DC-9573-4516-A550-78A2963B5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0741" y="2945259"/>
          <a:ext cx="336550" cy="342900"/>
        </a:xfrm>
        <a:prstGeom prst="rect">
          <a:avLst/>
        </a:prstGeom>
      </xdr:spPr>
    </xdr:pic>
    <xdr:clientData/>
  </xdr:twoCellAnchor>
  <xdr:twoCellAnchor>
    <xdr:from>
      <xdr:col>4</xdr:col>
      <xdr:colOff>308225</xdr:colOff>
      <xdr:row>12</xdr:row>
      <xdr:rowOff>119865</xdr:rowOff>
    </xdr:from>
    <xdr:to>
      <xdr:col>4</xdr:col>
      <xdr:colOff>645391</xdr:colOff>
      <xdr:row>12</xdr:row>
      <xdr:rowOff>462991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6C55C42D-3782-4D4A-BB91-9192A799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2180" y="3946989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308225</xdr:colOff>
      <xdr:row>15</xdr:row>
      <xdr:rowOff>153728</xdr:rowOff>
    </xdr:from>
    <xdr:to>
      <xdr:col>4</xdr:col>
      <xdr:colOff>645391</xdr:colOff>
      <xdr:row>15</xdr:row>
      <xdr:rowOff>496854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1FE4B9E9-1142-4470-BFFC-DB8F817B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2180" y="5111009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308225</xdr:colOff>
      <xdr:row>18</xdr:row>
      <xdr:rowOff>150171</xdr:rowOff>
    </xdr:from>
    <xdr:to>
      <xdr:col>4</xdr:col>
      <xdr:colOff>645391</xdr:colOff>
      <xdr:row>18</xdr:row>
      <xdr:rowOff>493297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03FAC5C4-9AF6-45AF-9027-08A376FAE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2180" y="622904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599636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57808338-EF8E-4AB5-BAB9-060CB9FE93F0}"/>
            </a:ext>
          </a:extLst>
        </xdr:cNvPr>
        <xdr:cNvSpPr/>
      </xdr:nvSpPr>
      <xdr:spPr>
        <a:xfrm>
          <a:off x="6598920" y="2697480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182073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649A3757-F7A0-4B0E-A395-D16F64542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7983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64355</xdr:rowOff>
    </xdr:from>
    <xdr:to>
      <xdr:col>9</xdr:col>
      <xdr:colOff>421578</xdr:colOff>
      <xdr:row>18</xdr:row>
      <xdr:rowOff>83888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8581A143-B8A1-4737-8A92-77B3DC1E3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9835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188653</xdr:rowOff>
    </xdr:from>
    <xdr:to>
      <xdr:col>9</xdr:col>
      <xdr:colOff>391740</xdr:colOff>
      <xdr:row>18</xdr:row>
      <xdr:rowOff>535946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099B76C0-90E4-4F19-B4B0-1C06935F4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54173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381431</xdr:rowOff>
    </xdr:from>
    <xdr:to>
      <xdr:col>9</xdr:col>
      <xdr:colOff>461359</xdr:colOff>
      <xdr:row>15</xdr:row>
      <xdr:rowOff>732892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id="{5991B2D5-BC3C-47B0-9086-14CD2A1B4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2681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6150EE48-6D1D-4E54-8E23-E1D5E118060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id="{7EC6B54D-6FF1-469B-8F58-03EC7956F01F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70BA5269-5DE3-46E6-9DC0-F51AA26BAC59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0D83D0DE-F1F1-4212-AD30-EB960364C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9B3EAA76-E5E6-4C94-B5AA-386EEFB09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36305515-DC80-4AD4-84D1-0AC119675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AD4BC1A3-06FA-4F3E-86A1-A25794463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id="{2DF0457A-7084-460B-BCDD-8762A225B687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34770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F78D33B1-F6A6-4854-8C9D-A084804792E7}"/>
            </a:ext>
          </a:extLst>
        </xdr:cNvPr>
        <xdr:cNvSpPr/>
      </xdr:nvSpPr>
      <xdr:spPr>
        <a:xfrm>
          <a:off x="7559804" y="4451083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182075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3002DA95-9224-4F62-A2F9-450EECE03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182075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00E228E7-91C9-4D69-8EB5-BCE4357E1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182074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96B01375-8437-4602-8D10-A5314F656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7984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381432</xdr:rowOff>
    </xdr:from>
    <xdr:to>
      <xdr:col>9</xdr:col>
      <xdr:colOff>840617</xdr:colOff>
      <xdr:row>15</xdr:row>
      <xdr:rowOff>732893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id="{4BD9AD50-EDAE-4E13-9C46-F7CAE30F6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381432</xdr:rowOff>
    </xdr:from>
    <xdr:to>
      <xdr:col>9</xdr:col>
      <xdr:colOff>1219875</xdr:colOff>
      <xdr:row>15</xdr:row>
      <xdr:rowOff>732893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12657CE8-DC0C-45C4-BE38-CDC9F1ED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381434</xdr:rowOff>
    </xdr:from>
    <xdr:to>
      <xdr:col>9</xdr:col>
      <xdr:colOff>1599132</xdr:colOff>
      <xdr:row>15</xdr:row>
      <xdr:rowOff>732896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4F802B66-0945-4482-9B14-3C0BEC7E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2681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64358</xdr:rowOff>
    </xdr:from>
    <xdr:to>
      <xdr:col>9</xdr:col>
      <xdr:colOff>799175</xdr:colOff>
      <xdr:row>18</xdr:row>
      <xdr:rowOff>83891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D738F2F2-BAB3-42AF-932C-9C8BCFE1D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188656</xdr:rowOff>
    </xdr:from>
    <xdr:to>
      <xdr:col>9</xdr:col>
      <xdr:colOff>769338</xdr:colOff>
      <xdr:row>18</xdr:row>
      <xdr:rowOff>535949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03760570-9048-4043-B21D-638ADDC0A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64358</xdr:rowOff>
    </xdr:from>
    <xdr:to>
      <xdr:col>9</xdr:col>
      <xdr:colOff>1176777</xdr:colOff>
      <xdr:row>18</xdr:row>
      <xdr:rowOff>83891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ED191C4E-CD47-49C2-8F8C-B766A42C9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188656</xdr:rowOff>
    </xdr:from>
    <xdr:to>
      <xdr:col>9</xdr:col>
      <xdr:colOff>1146944</xdr:colOff>
      <xdr:row>18</xdr:row>
      <xdr:rowOff>535949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CE84B5AD-4C64-4F16-A983-743370DCE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64359</xdr:rowOff>
    </xdr:from>
    <xdr:to>
      <xdr:col>9</xdr:col>
      <xdr:colOff>1554385</xdr:colOff>
      <xdr:row>18</xdr:row>
      <xdr:rowOff>83892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03C1A4AB-9564-4906-9856-0B732B92A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9839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188663</xdr:rowOff>
    </xdr:from>
    <xdr:to>
      <xdr:col>9</xdr:col>
      <xdr:colOff>1524557</xdr:colOff>
      <xdr:row>18</xdr:row>
      <xdr:rowOff>535956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0B924D5D-37C3-4302-878B-5458893DF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54183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42386</xdr:rowOff>
    </xdr:from>
    <xdr:to>
      <xdr:col>9</xdr:col>
      <xdr:colOff>300227</xdr:colOff>
      <xdr:row>11</xdr:row>
      <xdr:rowOff>89606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FFA2AD7-CF08-4FB2-914C-A2AFA233DA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586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43937</xdr:rowOff>
    </xdr:from>
    <xdr:to>
      <xdr:col>9</xdr:col>
      <xdr:colOff>588568</xdr:colOff>
      <xdr:row>11</xdr:row>
      <xdr:rowOff>88054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374FEF5-7797-47EE-BB48-F492FAA0BE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9137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42101</xdr:rowOff>
    </xdr:from>
    <xdr:to>
      <xdr:col>9</xdr:col>
      <xdr:colOff>1162052</xdr:colOff>
      <xdr:row>11</xdr:row>
      <xdr:rowOff>89890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C4D40B85-E93E-483A-82FD-704A5DFE8B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7301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44253</xdr:rowOff>
    </xdr:from>
    <xdr:to>
      <xdr:col>9</xdr:col>
      <xdr:colOff>1741932</xdr:colOff>
      <xdr:row>11</xdr:row>
      <xdr:rowOff>87739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B26F6CE2-42E8-4B3F-9AA7-19BCEA43A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9453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856B9A3-6642-4F5A-A5B6-170A3694A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6224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2D7027CF-67FE-4D84-B712-28D0ACDCC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6086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9A28CAB-D43D-4561-BFD7-B42964068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806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42471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05E0CF5-8866-4849-968E-2F4E0AD7B0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61728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39740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3B4CE740-615E-4271-97E4-7B21151DC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4459"/>
          <a:ext cx="201168" cy="2006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43708</xdr:rowOff>
    </xdr:from>
    <xdr:to>
      <xdr:col>9</xdr:col>
      <xdr:colOff>876909</xdr:colOff>
      <xdr:row>11</xdr:row>
      <xdr:rowOff>88283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3346529-38CA-4C71-A7FD-BD47FCCB10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908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42863</xdr:rowOff>
    </xdr:from>
    <xdr:to>
      <xdr:col>9</xdr:col>
      <xdr:colOff>1453591</xdr:colOff>
      <xdr:row>11</xdr:row>
      <xdr:rowOff>89129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9ED0437B-6BB3-42FF-9F8E-0EB7257F1D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8063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E5FF1EA5-9261-4951-8404-E6A52A249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323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6FDFD415-0827-4C8E-8103-271EA8D3FC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6196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5C847D79-277E-4932-B592-2BB62F4C46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83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44643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C0CC70B-C309-4038-9551-446A0C8F62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9557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387401</xdr:colOff>
      <xdr:row>12</xdr:row>
      <xdr:rowOff>321446</xdr:rowOff>
    </xdr:from>
    <xdr:to>
      <xdr:col>9</xdr:col>
      <xdr:colOff>597713</xdr:colOff>
      <xdr:row>12</xdr:row>
      <xdr:rowOff>529774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3B501430-2FAC-4CFD-A8BD-ECFD802D0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6321" y="41390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960885</xdr:colOff>
      <xdr:row>12</xdr:row>
      <xdr:rowOff>320651</xdr:rowOff>
    </xdr:from>
    <xdr:to>
      <xdr:col>9</xdr:col>
      <xdr:colOff>1171197</xdr:colOff>
      <xdr:row>12</xdr:row>
      <xdr:rowOff>530570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5086E2-C10A-4F50-825A-564704D79B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9805" y="41382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99060</xdr:colOff>
      <xdr:row>12</xdr:row>
      <xdr:rowOff>320959</xdr:rowOff>
    </xdr:from>
    <xdr:to>
      <xdr:col>9</xdr:col>
      <xdr:colOff>309372</xdr:colOff>
      <xdr:row>12</xdr:row>
      <xdr:rowOff>530261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63CD1A0-331C-443C-B34C-89E0E1CCA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7980" y="41385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675742</xdr:colOff>
      <xdr:row>12</xdr:row>
      <xdr:rowOff>325247</xdr:rowOff>
    </xdr:from>
    <xdr:to>
      <xdr:col>9</xdr:col>
      <xdr:colOff>876910</xdr:colOff>
      <xdr:row>12</xdr:row>
      <xdr:rowOff>525973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0005FD6-75CE-4FF8-85E5-34866B9BC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4662" y="41428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1243280</xdr:colOff>
      <xdr:row>12</xdr:row>
      <xdr:rowOff>321550</xdr:rowOff>
    </xdr:from>
    <xdr:to>
      <xdr:col>9</xdr:col>
      <xdr:colOff>1453592</xdr:colOff>
      <xdr:row>12</xdr:row>
      <xdr:rowOff>529670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A307ADA5-D34C-41F9-A3C2-DE8B7B855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2200" y="41391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1531621</xdr:colOff>
      <xdr:row>12</xdr:row>
      <xdr:rowOff>320040</xdr:rowOff>
    </xdr:from>
    <xdr:to>
      <xdr:col>9</xdr:col>
      <xdr:colOff>1741933</xdr:colOff>
      <xdr:row>12</xdr:row>
      <xdr:rowOff>531181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81FC6CB3-56B9-4EC8-A5B1-A73BA037D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0541" y="41376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id="{640901E8-C66A-4F6D-8622-60BFB0FA5FC1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id="{56595C5E-679B-4EE3-8726-9F8C69B2A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id="{74806EB1-9941-4045-8E5C-00A90F127401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B76ADCAB-FDD8-4935-82DA-6B78B8FFAE3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213360</xdr:colOff>
      <xdr:row>9</xdr:row>
      <xdr:rowOff>144780</xdr:rowOff>
    </xdr:from>
    <xdr:to>
      <xdr:col>6</xdr:col>
      <xdr:colOff>552154</xdr:colOff>
      <xdr:row>9</xdr:row>
      <xdr:rowOff>431672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id="{18E8C9EB-46B2-46C4-AF2F-FD6ED5B2199E}"/>
            </a:ext>
          </a:extLst>
        </xdr:cNvPr>
        <xdr:cNvGrpSpPr/>
      </xdr:nvGrpSpPr>
      <xdr:grpSpPr>
        <a:xfrm>
          <a:off x="5366385" y="2849880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id="{0555FC16-DF5A-4CA0-9220-0E7516713BA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id="{BB18D583-3B85-4056-804F-0CB41912E2D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213360</xdr:colOff>
      <xdr:row>12</xdr:row>
      <xdr:rowOff>236220</xdr:rowOff>
    </xdr:from>
    <xdr:to>
      <xdr:col>6</xdr:col>
      <xdr:colOff>552154</xdr:colOff>
      <xdr:row>12</xdr:row>
      <xdr:rowOff>523112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39870634-AC54-49B7-9341-F43217FD3A90}"/>
            </a:ext>
          </a:extLst>
        </xdr:cNvPr>
        <xdr:cNvGrpSpPr/>
      </xdr:nvGrpSpPr>
      <xdr:grpSpPr>
        <a:xfrm>
          <a:off x="5366385" y="4065270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id="{3EC9228F-4C6B-47D4-9633-950CF8A1D4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id="{4ECD6A9C-3200-423C-BAFF-A2E372EC58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213360</xdr:colOff>
      <xdr:row>15</xdr:row>
      <xdr:rowOff>213360</xdr:rowOff>
    </xdr:from>
    <xdr:to>
      <xdr:col>6</xdr:col>
      <xdr:colOff>552154</xdr:colOff>
      <xdr:row>15</xdr:row>
      <xdr:rowOff>500252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id="{3309F643-1AD0-4AE5-9054-CABF8BC94FA7}"/>
            </a:ext>
          </a:extLst>
        </xdr:cNvPr>
        <xdr:cNvGrpSpPr/>
      </xdr:nvGrpSpPr>
      <xdr:grpSpPr>
        <a:xfrm>
          <a:off x="5366385" y="5175885"/>
          <a:ext cx="338794" cy="286892"/>
          <a:chOff x="2235570" y="2804160"/>
          <a:chExt cx="338794" cy="286892"/>
        </a:xfrm>
      </xdr:grpSpPr>
      <xdr:sp macro="" textlink="">
        <xdr:nvSpPr>
          <xdr:cNvPr id="126" name="Pentagone régulier 49">
            <a:extLst>
              <a:ext uri="{FF2B5EF4-FFF2-40B4-BE49-F238E27FC236}">
                <a16:creationId xmlns:a16="http://schemas.microsoft.com/office/drawing/2014/main" id="{E6AE2EC2-A4E1-439B-A208-24B993A1DB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7" name="Oval 126">
            <a:extLst>
              <a:ext uri="{FF2B5EF4-FFF2-40B4-BE49-F238E27FC236}">
                <a16:creationId xmlns:a16="http://schemas.microsoft.com/office/drawing/2014/main" id="{0A3E698B-8CE5-4907-B784-EEE488EA71E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18</xdr:row>
      <xdr:rowOff>304800</xdr:rowOff>
    </xdr:from>
    <xdr:to>
      <xdr:col>6</xdr:col>
      <xdr:colOff>666454</xdr:colOff>
      <xdr:row>18</xdr:row>
      <xdr:rowOff>591692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id="{9D5A9120-BCD4-4E1B-B154-27044F675EBA}"/>
            </a:ext>
          </a:extLst>
        </xdr:cNvPr>
        <xdr:cNvGrpSpPr/>
      </xdr:nvGrpSpPr>
      <xdr:grpSpPr>
        <a:xfrm>
          <a:off x="5480685" y="6391275"/>
          <a:ext cx="338794" cy="286892"/>
          <a:chOff x="2235570" y="2804160"/>
          <a:chExt cx="338794" cy="286892"/>
        </a:xfrm>
      </xdr:grpSpPr>
      <xdr:sp macro="" textlink="">
        <xdr:nvSpPr>
          <xdr:cNvPr id="129" name="Pentagone régulier 49">
            <a:extLst>
              <a:ext uri="{FF2B5EF4-FFF2-40B4-BE49-F238E27FC236}">
                <a16:creationId xmlns:a16="http://schemas.microsoft.com/office/drawing/2014/main" id="{3FF12BEB-82AE-4C22-B464-6CE67344428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0" name="Oval 129">
            <a:extLst>
              <a:ext uri="{FF2B5EF4-FFF2-40B4-BE49-F238E27FC236}">
                <a16:creationId xmlns:a16="http://schemas.microsoft.com/office/drawing/2014/main" id="{2CF3771A-C1EC-4D34-BB00-C1050B8D3DD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7BE3F70B-1F7F-41CC-9B79-C2C21EDD2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532940</xdr:colOff>
      <xdr:row>9</xdr:row>
      <xdr:rowOff>377130</xdr:rowOff>
    </xdr:from>
    <xdr:to>
      <xdr:col>6</xdr:col>
      <xdr:colOff>870032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855AF2B9-D3A1-49BC-A5DD-C0C449A9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487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468456</xdr:colOff>
      <xdr:row>9</xdr:row>
      <xdr:rowOff>377130</xdr:rowOff>
    </xdr:from>
    <xdr:to>
      <xdr:col>7</xdr:col>
      <xdr:colOff>805548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DC18D1FF-FDDA-4BE7-A8FB-4F4A8C82F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937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479168</xdr:colOff>
      <xdr:row>12</xdr:row>
      <xdr:rowOff>365747</xdr:rowOff>
    </xdr:from>
    <xdr:to>
      <xdr:col>4</xdr:col>
      <xdr:colOff>816260</xdr:colOff>
      <xdr:row>12</xdr:row>
      <xdr:rowOff>709421</xdr:rowOff>
    </xdr:to>
    <xdr:pic>
      <xdr:nvPicPr>
        <xdr:cNvPr id="5" name="Picture 211">
          <a:extLst>
            <a:ext uri="{FF2B5EF4-FFF2-40B4-BE49-F238E27FC236}">
              <a16:creationId xmlns:a16="http://schemas.microsoft.com/office/drawing/2014/main" id="{600CD3EC-DE7A-47C7-B3DD-AA50A894F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3123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548196</xdr:colOff>
      <xdr:row>12</xdr:row>
      <xdr:rowOff>358556</xdr:rowOff>
    </xdr:from>
    <xdr:to>
      <xdr:col>7</xdr:col>
      <xdr:colOff>885288</xdr:colOff>
      <xdr:row>12</xdr:row>
      <xdr:rowOff>702230</xdr:rowOff>
    </xdr:to>
    <xdr:pic>
      <xdr:nvPicPr>
        <xdr:cNvPr id="6" name="Picture 214">
          <a:extLst>
            <a:ext uri="{FF2B5EF4-FFF2-40B4-BE49-F238E27FC236}">
              <a16:creationId xmlns:a16="http://schemas.microsoft.com/office/drawing/2014/main" id="{271FE048-98C6-4F76-9AA2-6FDCED220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79117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221953</xdr:colOff>
      <xdr:row>9</xdr:row>
      <xdr:rowOff>380261</xdr:rowOff>
    </xdr:from>
    <xdr:to>
      <xdr:col>6</xdr:col>
      <xdr:colOff>558503</xdr:colOff>
      <xdr:row>9</xdr:row>
      <xdr:rowOff>723936</xdr:rowOff>
    </xdr:to>
    <xdr:pic>
      <xdr:nvPicPr>
        <xdr:cNvPr id="8" name="Picture 197">
          <a:extLst>
            <a:ext uri="{FF2B5EF4-FFF2-40B4-BE49-F238E27FC236}">
              <a16:creationId xmlns:a16="http://schemas.microsoft.com/office/drawing/2014/main" id="{A6AB274E-9C5E-421C-9B3F-C24CA7BAB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53886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9" name="Picture 236">
          <a:extLst>
            <a:ext uri="{FF2B5EF4-FFF2-40B4-BE49-F238E27FC236}">
              <a16:creationId xmlns:a16="http://schemas.microsoft.com/office/drawing/2014/main" id="{756A0E99-FD00-459D-BE89-7EC89576C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708660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" name="Picture 239">
          <a:extLst>
            <a:ext uri="{FF2B5EF4-FFF2-40B4-BE49-F238E27FC236}">
              <a16:creationId xmlns:a16="http://schemas.microsoft.com/office/drawing/2014/main" id="{0F297E60-791E-46DB-B2C6-D426A7842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5820" y="8592207"/>
          <a:ext cx="322682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F4B9C02-7304-4574-A52E-F3D9C6D48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473254</xdr:colOff>
      <xdr:row>12</xdr:row>
      <xdr:rowOff>365747</xdr:rowOff>
    </xdr:from>
    <xdr:to>
      <xdr:col>5</xdr:col>
      <xdr:colOff>810346</xdr:colOff>
      <xdr:row>12</xdr:row>
      <xdr:rowOff>709421</xdr:rowOff>
    </xdr:to>
    <xdr:pic>
      <xdr:nvPicPr>
        <xdr:cNvPr id="59" name="Picture 211">
          <a:extLst>
            <a:ext uri="{FF2B5EF4-FFF2-40B4-BE49-F238E27FC236}">
              <a16:creationId xmlns:a16="http://schemas.microsoft.com/office/drawing/2014/main" id="{A9423FEC-6BA7-493C-AF9C-208C0DCC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6198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461984</xdr:colOff>
      <xdr:row>12</xdr:row>
      <xdr:rowOff>382045</xdr:rowOff>
    </xdr:from>
    <xdr:to>
      <xdr:col>6</xdr:col>
      <xdr:colOff>799076</xdr:colOff>
      <xdr:row>12</xdr:row>
      <xdr:rowOff>725719</xdr:rowOff>
    </xdr:to>
    <xdr:pic>
      <xdr:nvPicPr>
        <xdr:cNvPr id="60" name="Picture 201">
          <a:extLst>
            <a:ext uri="{FF2B5EF4-FFF2-40B4-BE49-F238E27FC236}">
              <a16:creationId xmlns:a16="http://schemas.microsoft.com/office/drawing/2014/main" id="{3C6D2B1F-4FB1-4C9E-8C45-CD3982833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93917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150997</xdr:colOff>
      <xdr:row>12</xdr:row>
      <xdr:rowOff>385176</xdr:rowOff>
    </xdr:from>
    <xdr:to>
      <xdr:col>6</xdr:col>
      <xdr:colOff>487547</xdr:colOff>
      <xdr:row>12</xdr:row>
      <xdr:rowOff>728851</xdr:rowOff>
    </xdr:to>
    <xdr:pic>
      <xdr:nvPicPr>
        <xdr:cNvPr id="61" name="Picture 197">
          <a:extLst>
            <a:ext uri="{FF2B5EF4-FFF2-40B4-BE49-F238E27FC236}">
              <a16:creationId xmlns:a16="http://schemas.microsoft.com/office/drawing/2014/main" id="{F6077DD6-EC27-4401-92E4-1A79BE06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82930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473254</xdr:colOff>
      <xdr:row>15</xdr:row>
      <xdr:rowOff>395244</xdr:rowOff>
    </xdr:from>
    <xdr:to>
      <xdr:col>5</xdr:col>
      <xdr:colOff>808044</xdr:colOff>
      <xdr:row>15</xdr:row>
      <xdr:rowOff>738918</xdr:rowOff>
    </xdr:to>
    <xdr:pic>
      <xdr:nvPicPr>
        <xdr:cNvPr id="62" name="Picture 211">
          <a:extLst>
            <a:ext uri="{FF2B5EF4-FFF2-40B4-BE49-F238E27FC236}">
              <a16:creationId xmlns:a16="http://schemas.microsoft.com/office/drawing/2014/main" id="{0F47D599-1AE0-45EE-922C-DC54F680B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6198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516062</xdr:colOff>
      <xdr:row>15</xdr:row>
      <xdr:rowOff>411542</xdr:rowOff>
    </xdr:from>
    <xdr:to>
      <xdr:col>6</xdr:col>
      <xdr:colOff>853154</xdr:colOff>
      <xdr:row>15</xdr:row>
      <xdr:rowOff>755216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DBE583DE-F12F-4728-A671-14C26BA52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799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205075</xdr:colOff>
      <xdr:row>15</xdr:row>
      <xdr:rowOff>414673</xdr:rowOff>
    </xdr:from>
    <xdr:to>
      <xdr:col>6</xdr:col>
      <xdr:colOff>541625</xdr:colOff>
      <xdr:row>15</xdr:row>
      <xdr:rowOff>758348</xdr:rowOff>
    </xdr:to>
    <xdr:pic>
      <xdr:nvPicPr>
        <xdr:cNvPr id="65" name="Picture 197">
          <a:extLst>
            <a:ext uri="{FF2B5EF4-FFF2-40B4-BE49-F238E27FC236}">
              <a16:creationId xmlns:a16="http://schemas.microsoft.com/office/drawing/2014/main" id="{DD1B4FFF-A58D-442F-BF6F-7EB9AB029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37008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430638</xdr:colOff>
      <xdr:row>15</xdr:row>
      <xdr:rowOff>408264</xdr:rowOff>
    </xdr:from>
    <xdr:to>
      <xdr:col>7</xdr:col>
      <xdr:colOff>767730</xdr:colOff>
      <xdr:row>15</xdr:row>
      <xdr:rowOff>751938</xdr:rowOff>
    </xdr:to>
    <xdr:pic>
      <xdr:nvPicPr>
        <xdr:cNvPr id="66" name="Picture 201">
          <a:extLst>
            <a:ext uri="{FF2B5EF4-FFF2-40B4-BE49-F238E27FC236}">
              <a16:creationId xmlns:a16="http://schemas.microsoft.com/office/drawing/2014/main" id="{EE6E65D1-44AD-4A4C-849A-1C4AE279C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1559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473254</xdr:colOff>
      <xdr:row>18</xdr:row>
      <xdr:rowOff>383773</xdr:rowOff>
    </xdr:from>
    <xdr:to>
      <xdr:col>5</xdr:col>
      <xdr:colOff>808044</xdr:colOff>
      <xdr:row>18</xdr:row>
      <xdr:rowOff>727447</xdr:rowOff>
    </xdr:to>
    <xdr:pic>
      <xdr:nvPicPr>
        <xdr:cNvPr id="67" name="Picture 211">
          <a:extLst>
            <a:ext uri="{FF2B5EF4-FFF2-40B4-BE49-F238E27FC236}">
              <a16:creationId xmlns:a16="http://schemas.microsoft.com/office/drawing/2014/main" id="{936EDF5B-6D1B-483E-A9BA-85E535268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6198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313746</xdr:colOff>
      <xdr:row>18</xdr:row>
      <xdr:rowOff>392470</xdr:rowOff>
    </xdr:from>
    <xdr:to>
      <xdr:col>6</xdr:col>
      <xdr:colOff>650296</xdr:colOff>
      <xdr:row>18</xdr:row>
      <xdr:rowOff>736145</xdr:rowOff>
    </xdr:to>
    <xdr:pic>
      <xdr:nvPicPr>
        <xdr:cNvPr id="68" name="Picture 197">
          <a:extLst>
            <a:ext uri="{FF2B5EF4-FFF2-40B4-BE49-F238E27FC236}">
              <a16:creationId xmlns:a16="http://schemas.microsoft.com/office/drawing/2014/main" id="{7D10D71B-69FF-4092-9861-79612EF67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45679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479168</xdr:colOff>
      <xdr:row>15</xdr:row>
      <xdr:rowOff>427778</xdr:rowOff>
    </xdr:from>
    <xdr:to>
      <xdr:col>4</xdr:col>
      <xdr:colOff>813958</xdr:colOff>
      <xdr:row>15</xdr:row>
      <xdr:rowOff>771452</xdr:rowOff>
    </xdr:to>
    <xdr:pic>
      <xdr:nvPicPr>
        <xdr:cNvPr id="84" name="Picture 211">
          <a:extLst>
            <a:ext uri="{FF2B5EF4-FFF2-40B4-BE49-F238E27FC236}">
              <a16:creationId xmlns:a16="http://schemas.microsoft.com/office/drawing/2014/main" id="{81CCCB4D-B627-48B8-B587-E08F2D425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3123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479168</xdr:colOff>
      <xdr:row>18</xdr:row>
      <xdr:rowOff>382061</xdr:rowOff>
    </xdr:from>
    <xdr:to>
      <xdr:col>4</xdr:col>
      <xdr:colOff>813958</xdr:colOff>
      <xdr:row>18</xdr:row>
      <xdr:rowOff>725735</xdr:rowOff>
    </xdr:to>
    <xdr:pic>
      <xdr:nvPicPr>
        <xdr:cNvPr id="85" name="Picture 211">
          <a:extLst>
            <a:ext uri="{FF2B5EF4-FFF2-40B4-BE49-F238E27FC236}">
              <a16:creationId xmlns:a16="http://schemas.microsoft.com/office/drawing/2014/main" id="{98A3EE71-6A4A-4A2D-85E5-1A9B89FCF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3123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426085</xdr:colOff>
      <xdr:row>12</xdr:row>
      <xdr:rowOff>321225</xdr:rowOff>
    </xdr:from>
    <xdr:to>
      <xdr:col>3</xdr:col>
      <xdr:colOff>763177</xdr:colOff>
      <xdr:row>12</xdr:row>
      <xdr:rowOff>664899</xdr:rowOff>
    </xdr:to>
    <xdr:pic>
      <xdr:nvPicPr>
        <xdr:cNvPr id="87" name="Picture 211">
          <a:extLst>
            <a:ext uri="{FF2B5EF4-FFF2-40B4-BE49-F238E27FC236}">
              <a16:creationId xmlns:a16="http://schemas.microsoft.com/office/drawing/2014/main" id="{A9A0D45D-AF42-4F98-A5C8-2E4845436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1051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426085</xdr:colOff>
      <xdr:row>15</xdr:row>
      <xdr:rowOff>383256</xdr:rowOff>
    </xdr:from>
    <xdr:to>
      <xdr:col>3</xdr:col>
      <xdr:colOff>760875</xdr:colOff>
      <xdr:row>15</xdr:row>
      <xdr:rowOff>726930</xdr:rowOff>
    </xdr:to>
    <xdr:pic>
      <xdr:nvPicPr>
        <xdr:cNvPr id="88" name="Picture 211">
          <a:extLst>
            <a:ext uri="{FF2B5EF4-FFF2-40B4-BE49-F238E27FC236}">
              <a16:creationId xmlns:a16="http://schemas.microsoft.com/office/drawing/2014/main" id="{274B9F81-99C1-4121-B92E-FA6C31304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1051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426085</xdr:colOff>
      <xdr:row>18</xdr:row>
      <xdr:rowOff>337539</xdr:rowOff>
    </xdr:from>
    <xdr:to>
      <xdr:col>3</xdr:col>
      <xdr:colOff>760875</xdr:colOff>
      <xdr:row>18</xdr:row>
      <xdr:rowOff>681213</xdr:rowOff>
    </xdr:to>
    <xdr:pic>
      <xdr:nvPicPr>
        <xdr:cNvPr id="89" name="Picture 211">
          <a:extLst>
            <a:ext uri="{FF2B5EF4-FFF2-40B4-BE49-F238E27FC236}">
              <a16:creationId xmlns:a16="http://schemas.microsoft.com/office/drawing/2014/main" id="{FDF50374-B0A1-48FE-82EB-814CECB99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1051" y="6416415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12</xdr:row>
      <xdr:rowOff>319512</xdr:rowOff>
    </xdr:from>
    <xdr:to>
      <xdr:col>2</xdr:col>
      <xdr:colOff>812835</xdr:colOff>
      <xdr:row>12</xdr:row>
      <xdr:rowOff>663186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id="{F0778664-4247-44A2-A2A3-028411AE7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1721" y="414663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15</xdr:row>
      <xdr:rowOff>381543</xdr:rowOff>
    </xdr:from>
    <xdr:to>
      <xdr:col>2</xdr:col>
      <xdr:colOff>810533</xdr:colOff>
      <xdr:row>15</xdr:row>
      <xdr:rowOff>725217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id="{499965AC-9C90-4B91-BEDB-19C43638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1721" y="533882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18</xdr:row>
      <xdr:rowOff>335826</xdr:rowOff>
    </xdr:from>
    <xdr:to>
      <xdr:col>2</xdr:col>
      <xdr:colOff>810533</xdr:colOff>
      <xdr:row>18</xdr:row>
      <xdr:rowOff>679500</xdr:rowOff>
    </xdr:to>
    <xdr:pic>
      <xdr:nvPicPr>
        <xdr:cNvPr id="92" name="Picture 211">
          <a:extLst>
            <a:ext uri="{FF2B5EF4-FFF2-40B4-BE49-F238E27FC236}">
              <a16:creationId xmlns:a16="http://schemas.microsoft.com/office/drawing/2014/main" id="{6565228E-1A0C-4102-8AA1-D2EFE8C42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1721" y="6414702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12</xdr:row>
      <xdr:rowOff>334923</xdr:rowOff>
    </xdr:from>
    <xdr:to>
      <xdr:col>1</xdr:col>
      <xdr:colOff>836808</xdr:colOff>
      <xdr:row>12</xdr:row>
      <xdr:rowOff>678597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id="{65BC4C50-8AC7-40AB-A134-420F43B41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705" y="416204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15</xdr:row>
      <xdr:rowOff>396954</xdr:rowOff>
    </xdr:from>
    <xdr:to>
      <xdr:col>1</xdr:col>
      <xdr:colOff>834506</xdr:colOff>
      <xdr:row>15</xdr:row>
      <xdr:rowOff>740628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id="{435EF1AA-6F0C-4747-A5A9-F7D58B7DA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705" y="5354235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18</xdr:row>
      <xdr:rowOff>351237</xdr:rowOff>
    </xdr:from>
    <xdr:to>
      <xdr:col>1</xdr:col>
      <xdr:colOff>834506</xdr:colOff>
      <xdr:row>18</xdr:row>
      <xdr:rowOff>694911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id="{3ED7DFF4-4EB8-4E84-A514-76C9C32FD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705" y="6430113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5</xdr:col>
      <xdr:colOff>308225</xdr:colOff>
      <xdr:row>9</xdr:row>
      <xdr:rowOff>222607</xdr:rowOff>
    </xdr:from>
    <xdr:to>
      <xdr:col>5</xdr:col>
      <xdr:colOff>644775</xdr:colOff>
      <xdr:row>9</xdr:row>
      <xdr:rowOff>565507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id="{575DBA00-6910-472F-B28C-A13487F9B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2928135"/>
          <a:ext cx="336550" cy="342900"/>
        </a:xfrm>
        <a:prstGeom prst="rect">
          <a:avLst/>
        </a:prstGeom>
      </xdr:spPr>
    </xdr:pic>
    <xdr:clientData/>
  </xdr:twoCellAnchor>
  <xdr:twoCellAnchor>
    <xdr:from>
      <xdr:col>5</xdr:col>
      <xdr:colOff>308225</xdr:colOff>
      <xdr:row>12</xdr:row>
      <xdr:rowOff>85618</xdr:rowOff>
    </xdr:from>
    <xdr:to>
      <xdr:col>5</xdr:col>
      <xdr:colOff>645391</xdr:colOff>
      <xdr:row>12</xdr:row>
      <xdr:rowOff>428744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63FE2361-ECCF-47F6-AE4E-C178B76B3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3912742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308225</xdr:colOff>
      <xdr:row>15</xdr:row>
      <xdr:rowOff>119481</xdr:rowOff>
    </xdr:from>
    <xdr:to>
      <xdr:col>5</xdr:col>
      <xdr:colOff>645391</xdr:colOff>
      <xdr:row>15</xdr:row>
      <xdr:rowOff>462607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C36A0FBB-9CC4-4836-A26F-93B91D7EF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5076762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308225</xdr:colOff>
      <xdr:row>18</xdr:row>
      <xdr:rowOff>115924</xdr:rowOff>
    </xdr:from>
    <xdr:to>
      <xdr:col>5</xdr:col>
      <xdr:colOff>645391</xdr:colOff>
      <xdr:row>18</xdr:row>
      <xdr:rowOff>459050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86C04E6D-BAA5-45C5-8B9F-FDBF460A5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1169" y="6194800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599636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92E9693A-5C94-4513-9B2E-4AD02FE62638}"/>
            </a:ext>
          </a:extLst>
        </xdr:cNvPr>
        <xdr:cNvSpPr/>
      </xdr:nvSpPr>
      <xdr:spPr>
        <a:xfrm>
          <a:off x="6598920" y="2697480"/>
          <a:ext cx="1777827" cy="396767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182073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2C6A68EE-B678-4A3C-B3E7-8FBF449F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7983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64355</xdr:rowOff>
    </xdr:from>
    <xdr:to>
      <xdr:col>9</xdr:col>
      <xdr:colOff>421578</xdr:colOff>
      <xdr:row>18</xdr:row>
      <xdr:rowOff>83888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2C558BDF-3553-4CE6-B419-55FA69968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9835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188653</xdr:rowOff>
    </xdr:from>
    <xdr:to>
      <xdr:col>9</xdr:col>
      <xdr:colOff>391740</xdr:colOff>
      <xdr:row>18</xdr:row>
      <xdr:rowOff>535946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2221124D-CE25-4CD6-86AF-B5CCA3CDD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54173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381431</xdr:rowOff>
    </xdr:from>
    <xdr:to>
      <xdr:col>9</xdr:col>
      <xdr:colOff>461359</xdr:colOff>
      <xdr:row>15</xdr:row>
      <xdr:rowOff>732892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id="{84CA6BD1-DDDE-4E40-A58B-68173E43C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2681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9682277C-FC71-4E91-B741-9CBC68A3CA22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id="{777C7E62-1F9D-4627-ADCD-E573D8BAD19A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053A4B1E-3861-4B2F-B014-53A6962CFB5D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FDEA732D-4215-4E3B-8DE8-E36B8AA3C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F22D0E78-C3FA-4DEA-AE9A-BDA11C012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E6D33EF7-B671-40CC-86C0-AD0A48440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509A5CA5-2834-4FFC-9191-ABB6215A6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id="{8DFE6D40-DA27-4306-8336-747472C80E2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34770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54262D45-82F1-484B-9048-CA6B6410C32E}"/>
            </a:ext>
          </a:extLst>
        </xdr:cNvPr>
        <xdr:cNvSpPr/>
      </xdr:nvSpPr>
      <xdr:spPr>
        <a:xfrm>
          <a:off x="7559804" y="4451083"/>
          <a:ext cx="219784" cy="20902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182075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37E13D13-BFDF-4382-9AD7-0D6E0125A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182075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2A217996-55EA-4AA0-8081-052BC3442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7985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182074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AD7A8717-A855-47CD-941A-3FC13E93E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7984"/>
          <a:ext cx="336653" cy="339470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381432</xdr:rowOff>
    </xdr:from>
    <xdr:to>
      <xdr:col>9</xdr:col>
      <xdr:colOff>840617</xdr:colOff>
      <xdr:row>15</xdr:row>
      <xdr:rowOff>732893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id="{9E15557D-14D2-4E2B-BB05-256A9E08C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381432</xdr:rowOff>
    </xdr:from>
    <xdr:to>
      <xdr:col>9</xdr:col>
      <xdr:colOff>1219875</xdr:colOff>
      <xdr:row>15</xdr:row>
      <xdr:rowOff>732893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A5FD78C7-3C47-4D6B-8E56-70F5AFAB5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2681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381434</xdr:rowOff>
    </xdr:from>
    <xdr:to>
      <xdr:col>9</xdr:col>
      <xdr:colOff>1599132</xdr:colOff>
      <xdr:row>15</xdr:row>
      <xdr:rowOff>732896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0D9868D2-A859-48C5-9D1F-5FD863002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2681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64358</xdr:rowOff>
    </xdr:from>
    <xdr:to>
      <xdr:col>9</xdr:col>
      <xdr:colOff>799175</xdr:colOff>
      <xdr:row>18</xdr:row>
      <xdr:rowOff>83891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81CE3F60-E7D1-4020-A2A6-8C00B0E16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188656</xdr:rowOff>
    </xdr:from>
    <xdr:to>
      <xdr:col>9</xdr:col>
      <xdr:colOff>769338</xdr:colOff>
      <xdr:row>18</xdr:row>
      <xdr:rowOff>535949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4A63E8C6-B9AD-4038-81FB-C38EFA20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64358</xdr:rowOff>
    </xdr:from>
    <xdr:to>
      <xdr:col>9</xdr:col>
      <xdr:colOff>1176777</xdr:colOff>
      <xdr:row>18</xdr:row>
      <xdr:rowOff>83891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45900144-1FEE-481A-ABDF-BD548ED3C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9838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188656</xdr:rowOff>
    </xdr:from>
    <xdr:to>
      <xdr:col>9</xdr:col>
      <xdr:colOff>1146944</xdr:colOff>
      <xdr:row>18</xdr:row>
      <xdr:rowOff>535949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8C312EB5-5AD9-40DD-B425-2CD96BFFF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54176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64359</xdr:rowOff>
    </xdr:from>
    <xdr:to>
      <xdr:col>9</xdr:col>
      <xdr:colOff>1554385</xdr:colOff>
      <xdr:row>18</xdr:row>
      <xdr:rowOff>83892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082FA4AE-057B-46FA-896E-044D6373C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9839"/>
          <a:ext cx="336653" cy="33957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188663</xdr:rowOff>
    </xdr:from>
    <xdr:to>
      <xdr:col>9</xdr:col>
      <xdr:colOff>1524557</xdr:colOff>
      <xdr:row>18</xdr:row>
      <xdr:rowOff>535956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2620B07E-C785-489A-8AFE-6D902F93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54183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42386</xdr:rowOff>
    </xdr:from>
    <xdr:to>
      <xdr:col>9</xdr:col>
      <xdr:colOff>300227</xdr:colOff>
      <xdr:row>11</xdr:row>
      <xdr:rowOff>89606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8972EAB5-30ED-44C9-ABEE-4053BC368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586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43937</xdr:rowOff>
    </xdr:from>
    <xdr:to>
      <xdr:col>9</xdr:col>
      <xdr:colOff>588568</xdr:colOff>
      <xdr:row>11</xdr:row>
      <xdr:rowOff>88054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01EE807-8D19-417C-9B73-7E7FA7399D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9137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42101</xdr:rowOff>
    </xdr:from>
    <xdr:to>
      <xdr:col>9</xdr:col>
      <xdr:colOff>1162052</xdr:colOff>
      <xdr:row>11</xdr:row>
      <xdr:rowOff>89890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C2B10E9-217B-4043-9229-FC415C3C06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7301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44253</xdr:rowOff>
    </xdr:from>
    <xdr:to>
      <xdr:col>9</xdr:col>
      <xdr:colOff>1741932</xdr:colOff>
      <xdr:row>11</xdr:row>
      <xdr:rowOff>87739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944E1EC8-1F0A-418A-9B74-5F4ED32AFA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9453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F3F5829-F7D2-4332-88B6-190482F4AC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6224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D81156E-C3AC-4AF2-9B9F-0170CAB65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6086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FA3A2FF-133D-4329-8D8F-F4C549298F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806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42471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5F09C3F-2F5F-434E-BCCB-172CB39666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61728"/>
          <a:ext cx="210312" cy="20608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39740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4D58892-1C6C-41A1-851A-4808A7041C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4459"/>
          <a:ext cx="201168" cy="2006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43708</xdr:rowOff>
    </xdr:from>
    <xdr:to>
      <xdr:col>9</xdr:col>
      <xdr:colOff>876909</xdr:colOff>
      <xdr:row>11</xdr:row>
      <xdr:rowOff>88283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F8B23816-5596-4A10-965D-E463612B71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908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42863</xdr:rowOff>
    </xdr:from>
    <xdr:to>
      <xdr:col>9</xdr:col>
      <xdr:colOff>1453591</xdr:colOff>
      <xdr:row>11</xdr:row>
      <xdr:rowOff>89129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1F942718-B69B-4504-8D32-9467C7E81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8063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856E0493-7C7B-465D-9D6D-BFE35B7E48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323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D5982A0A-1EA0-4121-A824-5AFD6927C4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6196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7343CB99-73DF-49E8-9D69-49AD845355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83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44643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2B710B2F-2FB0-4B22-8E50-C32D19815E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9557"/>
          <a:ext cx="210312" cy="2104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336686</xdr:rowOff>
    </xdr:from>
    <xdr:to>
      <xdr:col>9</xdr:col>
      <xdr:colOff>605333</xdr:colOff>
      <xdr:row>12</xdr:row>
      <xdr:rowOff>545014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8644802A-9D8A-415D-8C18-C10044FEA8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430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335891</xdr:rowOff>
    </xdr:from>
    <xdr:to>
      <xdr:col>9</xdr:col>
      <xdr:colOff>1178817</xdr:colOff>
      <xdr:row>12</xdr:row>
      <xdr:rowOff>545810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B3E5A26A-19E5-429A-A9FC-6090C85C5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351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336199</xdr:rowOff>
    </xdr:from>
    <xdr:to>
      <xdr:col>9</xdr:col>
      <xdr:colOff>316992</xdr:colOff>
      <xdr:row>12</xdr:row>
      <xdr:rowOff>545501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36897854-5D95-475F-AA7D-25C5A1122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381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340487</xdr:rowOff>
    </xdr:from>
    <xdr:to>
      <xdr:col>9</xdr:col>
      <xdr:colOff>884530</xdr:colOff>
      <xdr:row>12</xdr:row>
      <xdr:rowOff>541213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5B9FDC3-1F79-41F5-AF13-793BCD84CE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810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336790</xdr:rowOff>
    </xdr:from>
    <xdr:to>
      <xdr:col>9</xdr:col>
      <xdr:colOff>1461212</xdr:colOff>
      <xdr:row>12</xdr:row>
      <xdr:rowOff>544910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F303BD4D-BE2A-40EF-B827-595458C95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441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335280</xdr:rowOff>
    </xdr:from>
    <xdr:to>
      <xdr:col>9</xdr:col>
      <xdr:colOff>1749553</xdr:colOff>
      <xdr:row>12</xdr:row>
      <xdr:rowOff>546421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EE6AD926-FD16-41B3-ADBF-1B0AFF572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290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id="{6DE3F76E-A1B5-4C36-862E-849FEBEC0FE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id="{E44D6FB5-F7DB-422D-8859-26E2AE152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id="{A6B2D1CB-E009-44DF-9649-562283D4A2C2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6208664C-86A6-4C84-B8F0-08C7499A3B9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213360</xdr:colOff>
      <xdr:row>9</xdr:row>
      <xdr:rowOff>129540</xdr:rowOff>
    </xdr:from>
    <xdr:to>
      <xdr:col>7</xdr:col>
      <xdr:colOff>552154</xdr:colOff>
      <xdr:row>9</xdr:row>
      <xdr:rowOff>416432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60F6C704-A63C-4D9A-8CD5-62563AF8EBD4}"/>
            </a:ext>
          </a:extLst>
        </xdr:cNvPr>
        <xdr:cNvGrpSpPr/>
      </xdr:nvGrpSpPr>
      <xdr:grpSpPr>
        <a:xfrm>
          <a:off x="6366510" y="283464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BFD09D93-9361-4FA1-A133-4777ECD6A66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ADEFEFDA-9C6E-4D64-BDA6-1FD21E5361A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213360</xdr:colOff>
      <xdr:row>12</xdr:row>
      <xdr:rowOff>220980</xdr:rowOff>
    </xdr:from>
    <xdr:to>
      <xdr:col>7</xdr:col>
      <xdr:colOff>552154</xdr:colOff>
      <xdr:row>12</xdr:row>
      <xdr:rowOff>507872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72531576-4E3B-455F-81D6-A79ED5CB9018}"/>
            </a:ext>
          </a:extLst>
        </xdr:cNvPr>
        <xdr:cNvGrpSpPr/>
      </xdr:nvGrpSpPr>
      <xdr:grpSpPr>
        <a:xfrm>
          <a:off x="6366510" y="405003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CC123946-AB4A-4CCC-A630-B8D3250A8F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E9F9BBF4-C094-4221-A92A-BBE0EE1F242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213360</xdr:colOff>
      <xdr:row>15</xdr:row>
      <xdr:rowOff>198120</xdr:rowOff>
    </xdr:from>
    <xdr:to>
      <xdr:col>7</xdr:col>
      <xdr:colOff>552154</xdr:colOff>
      <xdr:row>15</xdr:row>
      <xdr:rowOff>485012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44269DFC-85FA-4472-AF5A-E13AF8120F68}"/>
            </a:ext>
          </a:extLst>
        </xdr:cNvPr>
        <xdr:cNvGrpSpPr/>
      </xdr:nvGrpSpPr>
      <xdr:grpSpPr>
        <a:xfrm>
          <a:off x="6366510" y="516064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E3BB6A53-7224-4DE4-97A6-CE3F5AFCC1F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52079EF1-BC4E-47D1-84E9-FA4E3048808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18</xdr:row>
      <xdr:rowOff>289560</xdr:rowOff>
    </xdr:from>
    <xdr:to>
      <xdr:col>7</xdr:col>
      <xdr:colOff>666454</xdr:colOff>
      <xdr:row>18</xdr:row>
      <xdr:rowOff>576452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11FCD0C2-ABB6-4521-9BAB-337214D521AF}"/>
            </a:ext>
          </a:extLst>
        </xdr:cNvPr>
        <xdr:cNvGrpSpPr/>
      </xdr:nvGrpSpPr>
      <xdr:grpSpPr>
        <a:xfrm>
          <a:off x="6480810" y="6376035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id="{C084DF47-36EE-4261-BDFD-6E48B422F37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62E3FAD9-F013-4634-B3D2-2900AEA038E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A182B0D3-DB5C-4BED-B677-AD278F90D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490131</xdr:colOff>
      <xdr:row>9</xdr:row>
      <xdr:rowOff>377130</xdr:rowOff>
    </xdr:from>
    <xdr:to>
      <xdr:col>7</xdr:col>
      <xdr:colOff>827223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F8BFB6BF-CD87-4B32-8171-263E74616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2105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436358</xdr:colOff>
      <xdr:row>12</xdr:row>
      <xdr:rowOff>365747</xdr:rowOff>
    </xdr:from>
    <xdr:to>
      <xdr:col>5</xdr:col>
      <xdr:colOff>773450</xdr:colOff>
      <xdr:row>12</xdr:row>
      <xdr:rowOff>709421</xdr:rowOff>
    </xdr:to>
    <xdr:pic>
      <xdr:nvPicPr>
        <xdr:cNvPr id="4" name="Picture 211">
          <a:extLst>
            <a:ext uri="{FF2B5EF4-FFF2-40B4-BE49-F238E27FC236}">
              <a16:creationId xmlns:a16="http://schemas.microsoft.com/office/drawing/2014/main" id="{846A448C-C92B-4088-9A99-E80B2BA07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9302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179144</xdr:colOff>
      <xdr:row>9</xdr:row>
      <xdr:rowOff>380261</xdr:rowOff>
    </xdr:from>
    <xdr:to>
      <xdr:col>7</xdr:col>
      <xdr:colOff>515694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05D69645-F67B-470E-B569-484DBAF11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10065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56D5216C-FF62-4ADE-BB38-1AA1FC41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693420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D1202478-B109-4913-9DBE-828504438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580" y="8592207"/>
          <a:ext cx="337922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973A7BF-7F60-4E38-861D-9646E2757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6</xdr:col>
      <xdr:colOff>430444</xdr:colOff>
      <xdr:row>12</xdr:row>
      <xdr:rowOff>365747</xdr:rowOff>
    </xdr:from>
    <xdr:to>
      <xdr:col>6</xdr:col>
      <xdr:colOff>767536</xdr:colOff>
      <xdr:row>12</xdr:row>
      <xdr:rowOff>709421</xdr:rowOff>
    </xdr:to>
    <xdr:pic>
      <xdr:nvPicPr>
        <xdr:cNvPr id="57" name="Picture 211">
          <a:extLst>
            <a:ext uri="{FF2B5EF4-FFF2-40B4-BE49-F238E27FC236}">
              <a16:creationId xmlns:a16="http://schemas.microsoft.com/office/drawing/2014/main" id="{EF868D39-4E4C-4ED1-9A26-ABE379C4D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37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419175</xdr:colOff>
      <xdr:row>12</xdr:row>
      <xdr:rowOff>382045</xdr:rowOff>
    </xdr:from>
    <xdr:to>
      <xdr:col>7</xdr:col>
      <xdr:colOff>756267</xdr:colOff>
      <xdr:row>12</xdr:row>
      <xdr:rowOff>725719</xdr:rowOff>
    </xdr:to>
    <xdr:pic>
      <xdr:nvPicPr>
        <xdr:cNvPr id="58" name="Picture 201">
          <a:extLst>
            <a:ext uri="{FF2B5EF4-FFF2-40B4-BE49-F238E27FC236}">
              <a16:creationId xmlns:a16="http://schemas.microsoft.com/office/drawing/2014/main" id="{41D85746-38B9-4DA7-A4EE-B772BDA7F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0096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108188</xdr:colOff>
      <xdr:row>12</xdr:row>
      <xdr:rowOff>385176</xdr:rowOff>
    </xdr:from>
    <xdr:to>
      <xdr:col>7</xdr:col>
      <xdr:colOff>444738</xdr:colOff>
      <xdr:row>12</xdr:row>
      <xdr:rowOff>728851</xdr:rowOff>
    </xdr:to>
    <xdr:pic>
      <xdr:nvPicPr>
        <xdr:cNvPr id="59" name="Picture 197">
          <a:extLst>
            <a:ext uri="{FF2B5EF4-FFF2-40B4-BE49-F238E27FC236}">
              <a16:creationId xmlns:a16="http://schemas.microsoft.com/office/drawing/2014/main" id="{44FABBE9-2042-4FD9-ADBC-837A380F4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39109" y="4212300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430444</xdr:colOff>
      <xdr:row>15</xdr:row>
      <xdr:rowOff>395244</xdr:rowOff>
    </xdr:from>
    <xdr:to>
      <xdr:col>6</xdr:col>
      <xdr:colOff>765234</xdr:colOff>
      <xdr:row>15</xdr:row>
      <xdr:rowOff>738918</xdr:rowOff>
    </xdr:to>
    <xdr:pic>
      <xdr:nvPicPr>
        <xdr:cNvPr id="60" name="Picture 211">
          <a:extLst>
            <a:ext uri="{FF2B5EF4-FFF2-40B4-BE49-F238E27FC236}">
              <a16:creationId xmlns:a16="http://schemas.microsoft.com/office/drawing/2014/main" id="{E549177B-4B39-4896-8F50-784EDEAF2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377" y="5352525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473253</xdr:colOff>
      <xdr:row>15</xdr:row>
      <xdr:rowOff>411542</xdr:rowOff>
    </xdr:from>
    <xdr:to>
      <xdr:col>7</xdr:col>
      <xdr:colOff>810345</xdr:colOff>
      <xdr:row>15</xdr:row>
      <xdr:rowOff>755216</xdr:rowOff>
    </xdr:to>
    <xdr:pic>
      <xdr:nvPicPr>
        <xdr:cNvPr id="61" name="Picture 201">
          <a:extLst>
            <a:ext uri="{FF2B5EF4-FFF2-40B4-BE49-F238E27FC236}">
              <a16:creationId xmlns:a16="http://schemas.microsoft.com/office/drawing/2014/main" id="{F4C6B2EE-FA6E-4497-A67B-1206A8B48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417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162266</xdr:colOff>
      <xdr:row>15</xdr:row>
      <xdr:rowOff>414673</xdr:rowOff>
    </xdr:from>
    <xdr:to>
      <xdr:col>7</xdr:col>
      <xdr:colOff>498816</xdr:colOff>
      <xdr:row>15</xdr:row>
      <xdr:rowOff>758348</xdr:rowOff>
    </xdr:to>
    <xdr:pic>
      <xdr:nvPicPr>
        <xdr:cNvPr id="62" name="Picture 197">
          <a:extLst>
            <a:ext uri="{FF2B5EF4-FFF2-40B4-BE49-F238E27FC236}">
              <a16:creationId xmlns:a16="http://schemas.microsoft.com/office/drawing/2014/main" id="{3A2BB0CA-8F41-477D-895D-98AD6CD79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93187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430444</xdr:colOff>
      <xdr:row>18</xdr:row>
      <xdr:rowOff>383773</xdr:rowOff>
    </xdr:from>
    <xdr:to>
      <xdr:col>6</xdr:col>
      <xdr:colOff>765234</xdr:colOff>
      <xdr:row>18</xdr:row>
      <xdr:rowOff>727447</xdr:rowOff>
    </xdr:to>
    <xdr:pic>
      <xdr:nvPicPr>
        <xdr:cNvPr id="64" name="Picture 211">
          <a:extLst>
            <a:ext uri="{FF2B5EF4-FFF2-40B4-BE49-F238E27FC236}">
              <a16:creationId xmlns:a16="http://schemas.microsoft.com/office/drawing/2014/main" id="{F590B1FA-114E-497A-8607-2D73096A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377" y="6462649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270937</xdr:colOff>
      <xdr:row>18</xdr:row>
      <xdr:rowOff>392470</xdr:rowOff>
    </xdr:from>
    <xdr:to>
      <xdr:col>7</xdr:col>
      <xdr:colOff>607487</xdr:colOff>
      <xdr:row>18</xdr:row>
      <xdr:rowOff>736145</xdr:rowOff>
    </xdr:to>
    <xdr:pic>
      <xdr:nvPicPr>
        <xdr:cNvPr id="65" name="Picture 197">
          <a:extLst>
            <a:ext uri="{FF2B5EF4-FFF2-40B4-BE49-F238E27FC236}">
              <a16:creationId xmlns:a16="http://schemas.microsoft.com/office/drawing/2014/main" id="{4C326A62-51BD-4AC1-BC2C-BC66041F1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1858" y="6471346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436358</xdr:colOff>
      <xdr:row>15</xdr:row>
      <xdr:rowOff>427778</xdr:rowOff>
    </xdr:from>
    <xdr:to>
      <xdr:col>5</xdr:col>
      <xdr:colOff>771148</xdr:colOff>
      <xdr:row>15</xdr:row>
      <xdr:rowOff>771452</xdr:rowOff>
    </xdr:to>
    <xdr:pic>
      <xdr:nvPicPr>
        <xdr:cNvPr id="81" name="Picture 211">
          <a:extLst>
            <a:ext uri="{FF2B5EF4-FFF2-40B4-BE49-F238E27FC236}">
              <a16:creationId xmlns:a16="http://schemas.microsoft.com/office/drawing/2014/main" id="{F2F3C282-0E5D-4E99-BD2B-4CAEC7022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9302" y="5385059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436358</xdr:colOff>
      <xdr:row>18</xdr:row>
      <xdr:rowOff>382061</xdr:rowOff>
    </xdr:from>
    <xdr:to>
      <xdr:col>5</xdr:col>
      <xdr:colOff>771148</xdr:colOff>
      <xdr:row>18</xdr:row>
      <xdr:rowOff>725735</xdr:rowOff>
    </xdr:to>
    <xdr:pic>
      <xdr:nvPicPr>
        <xdr:cNvPr id="82" name="Picture 211">
          <a:extLst>
            <a:ext uri="{FF2B5EF4-FFF2-40B4-BE49-F238E27FC236}">
              <a16:creationId xmlns:a16="http://schemas.microsoft.com/office/drawing/2014/main" id="{A7B014F6-BC4F-4AAF-BF97-81A2831A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9302" y="6460937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383275</xdr:colOff>
      <xdr:row>12</xdr:row>
      <xdr:rowOff>321225</xdr:rowOff>
    </xdr:from>
    <xdr:to>
      <xdr:col>4</xdr:col>
      <xdr:colOff>720367</xdr:colOff>
      <xdr:row>12</xdr:row>
      <xdr:rowOff>664899</xdr:rowOff>
    </xdr:to>
    <xdr:pic>
      <xdr:nvPicPr>
        <xdr:cNvPr id="84" name="Picture 211">
          <a:extLst>
            <a:ext uri="{FF2B5EF4-FFF2-40B4-BE49-F238E27FC236}">
              <a16:creationId xmlns:a16="http://schemas.microsoft.com/office/drawing/2014/main" id="{A45BF7A2-525E-44FD-8AEF-94B48C0B9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7230" y="414834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383275</xdr:colOff>
      <xdr:row>15</xdr:row>
      <xdr:rowOff>383256</xdr:rowOff>
    </xdr:from>
    <xdr:to>
      <xdr:col>4</xdr:col>
      <xdr:colOff>718065</xdr:colOff>
      <xdr:row>15</xdr:row>
      <xdr:rowOff>726930</xdr:rowOff>
    </xdr:to>
    <xdr:pic>
      <xdr:nvPicPr>
        <xdr:cNvPr id="85" name="Picture 211">
          <a:extLst>
            <a:ext uri="{FF2B5EF4-FFF2-40B4-BE49-F238E27FC236}">
              <a16:creationId xmlns:a16="http://schemas.microsoft.com/office/drawing/2014/main" id="{6CF9A818-686C-4CEC-B6CF-C3FDC8A73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7230" y="5340537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383275</xdr:colOff>
      <xdr:row>18</xdr:row>
      <xdr:rowOff>337539</xdr:rowOff>
    </xdr:from>
    <xdr:to>
      <xdr:col>4</xdr:col>
      <xdr:colOff>718065</xdr:colOff>
      <xdr:row>18</xdr:row>
      <xdr:rowOff>681213</xdr:rowOff>
    </xdr:to>
    <xdr:pic>
      <xdr:nvPicPr>
        <xdr:cNvPr id="86" name="Picture 211">
          <a:extLst>
            <a:ext uri="{FF2B5EF4-FFF2-40B4-BE49-F238E27FC236}">
              <a16:creationId xmlns:a16="http://schemas.microsoft.com/office/drawing/2014/main" id="{726F8FF8-6584-4A01-AA1F-F99958010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7230" y="6416415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12</xdr:row>
      <xdr:rowOff>319512</xdr:rowOff>
    </xdr:from>
    <xdr:to>
      <xdr:col>2</xdr:col>
      <xdr:colOff>812835</xdr:colOff>
      <xdr:row>12</xdr:row>
      <xdr:rowOff>663186</xdr:rowOff>
    </xdr:to>
    <xdr:pic>
      <xdr:nvPicPr>
        <xdr:cNvPr id="87" name="Picture 211">
          <a:extLst>
            <a:ext uri="{FF2B5EF4-FFF2-40B4-BE49-F238E27FC236}">
              <a16:creationId xmlns:a16="http://schemas.microsoft.com/office/drawing/2014/main" id="{75443C76-CA44-43D1-A245-FCCA3EAC3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063" y="413713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15</xdr:row>
      <xdr:rowOff>381543</xdr:rowOff>
    </xdr:from>
    <xdr:to>
      <xdr:col>2</xdr:col>
      <xdr:colOff>810533</xdr:colOff>
      <xdr:row>15</xdr:row>
      <xdr:rowOff>725217</xdr:rowOff>
    </xdr:to>
    <xdr:pic>
      <xdr:nvPicPr>
        <xdr:cNvPr id="88" name="Picture 211">
          <a:extLst>
            <a:ext uri="{FF2B5EF4-FFF2-40B4-BE49-F238E27FC236}">
              <a16:creationId xmlns:a16="http://schemas.microsoft.com/office/drawing/2014/main" id="{C815E045-D9A7-44CF-A3D9-157B6AB28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063" y="532692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475743</xdr:colOff>
      <xdr:row>18</xdr:row>
      <xdr:rowOff>335826</xdr:rowOff>
    </xdr:from>
    <xdr:to>
      <xdr:col>2</xdr:col>
      <xdr:colOff>810533</xdr:colOff>
      <xdr:row>18</xdr:row>
      <xdr:rowOff>679500</xdr:rowOff>
    </xdr:to>
    <xdr:pic>
      <xdr:nvPicPr>
        <xdr:cNvPr id="89" name="Picture 211">
          <a:extLst>
            <a:ext uri="{FF2B5EF4-FFF2-40B4-BE49-F238E27FC236}">
              <a16:creationId xmlns:a16="http://schemas.microsoft.com/office/drawing/2014/main" id="{CD79F5C1-C8C3-4B4F-8216-2AD695D5C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063" y="6401346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12</xdr:row>
      <xdr:rowOff>334923</xdr:rowOff>
    </xdr:from>
    <xdr:to>
      <xdr:col>1</xdr:col>
      <xdr:colOff>836808</xdr:colOff>
      <xdr:row>12</xdr:row>
      <xdr:rowOff>678597</xdr:rowOff>
    </xdr:to>
    <xdr:pic>
      <xdr:nvPicPr>
        <xdr:cNvPr id="90" name="Picture 211">
          <a:extLst>
            <a:ext uri="{FF2B5EF4-FFF2-40B4-BE49-F238E27FC236}">
              <a16:creationId xmlns:a16="http://schemas.microsoft.com/office/drawing/2014/main" id="{AB38AD8E-0CF1-48D8-A1B2-B17875F9C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876" y="415254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15</xdr:row>
      <xdr:rowOff>396954</xdr:rowOff>
    </xdr:from>
    <xdr:to>
      <xdr:col>1</xdr:col>
      <xdr:colOff>834506</xdr:colOff>
      <xdr:row>15</xdr:row>
      <xdr:rowOff>740628</xdr:rowOff>
    </xdr:to>
    <xdr:pic>
      <xdr:nvPicPr>
        <xdr:cNvPr id="91" name="Picture 211">
          <a:extLst>
            <a:ext uri="{FF2B5EF4-FFF2-40B4-BE49-F238E27FC236}">
              <a16:creationId xmlns:a16="http://schemas.microsoft.com/office/drawing/2014/main" id="{6EB52535-BFAA-4532-9B0F-CED8AB529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876" y="534233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499716</xdr:colOff>
      <xdr:row>18</xdr:row>
      <xdr:rowOff>351237</xdr:rowOff>
    </xdr:from>
    <xdr:to>
      <xdr:col>1</xdr:col>
      <xdr:colOff>834506</xdr:colOff>
      <xdr:row>18</xdr:row>
      <xdr:rowOff>694911</xdr:rowOff>
    </xdr:to>
    <xdr:pic>
      <xdr:nvPicPr>
        <xdr:cNvPr id="92" name="Picture 211">
          <a:extLst>
            <a:ext uri="{FF2B5EF4-FFF2-40B4-BE49-F238E27FC236}">
              <a16:creationId xmlns:a16="http://schemas.microsoft.com/office/drawing/2014/main" id="{6F517EAE-8998-45B4-A7EB-3E1294FFD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6876" y="6416757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390125</xdr:colOff>
      <xdr:row>12</xdr:row>
      <xdr:rowOff>319512</xdr:rowOff>
    </xdr:from>
    <xdr:to>
      <xdr:col>3</xdr:col>
      <xdr:colOff>727217</xdr:colOff>
      <xdr:row>12</xdr:row>
      <xdr:rowOff>663186</xdr:rowOff>
    </xdr:to>
    <xdr:pic>
      <xdr:nvPicPr>
        <xdr:cNvPr id="93" name="Picture 211">
          <a:extLst>
            <a:ext uri="{FF2B5EF4-FFF2-40B4-BE49-F238E27FC236}">
              <a16:creationId xmlns:a16="http://schemas.microsoft.com/office/drawing/2014/main" id="{03776A01-B80E-486D-9B37-DCDD4356C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5091" y="41466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390125</xdr:colOff>
      <xdr:row>15</xdr:row>
      <xdr:rowOff>381543</xdr:rowOff>
    </xdr:from>
    <xdr:to>
      <xdr:col>3</xdr:col>
      <xdr:colOff>724915</xdr:colOff>
      <xdr:row>15</xdr:row>
      <xdr:rowOff>725217</xdr:rowOff>
    </xdr:to>
    <xdr:pic>
      <xdr:nvPicPr>
        <xdr:cNvPr id="94" name="Picture 211">
          <a:extLst>
            <a:ext uri="{FF2B5EF4-FFF2-40B4-BE49-F238E27FC236}">
              <a16:creationId xmlns:a16="http://schemas.microsoft.com/office/drawing/2014/main" id="{AF4D5304-432D-4284-97F2-55034E73D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5091" y="533882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390125</xdr:colOff>
      <xdr:row>18</xdr:row>
      <xdr:rowOff>335826</xdr:rowOff>
    </xdr:from>
    <xdr:to>
      <xdr:col>3</xdr:col>
      <xdr:colOff>724915</xdr:colOff>
      <xdr:row>18</xdr:row>
      <xdr:rowOff>679500</xdr:rowOff>
    </xdr:to>
    <xdr:pic>
      <xdr:nvPicPr>
        <xdr:cNvPr id="95" name="Picture 211">
          <a:extLst>
            <a:ext uri="{FF2B5EF4-FFF2-40B4-BE49-F238E27FC236}">
              <a16:creationId xmlns:a16="http://schemas.microsoft.com/office/drawing/2014/main" id="{1439C797-6870-4DA9-9074-E5AB1DD5B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5091" y="6414702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308224</xdr:colOff>
      <xdr:row>9</xdr:row>
      <xdr:rowOff>179798</xdr:rowOff>
    </xdr:from>
    <xdr:to>
      <xdr:col>6</xdr:col>
      <xdr:colOff>644774</xdr:colOff>
      <xdr:row>9</xdr:row>
      <xdr:rowOff>522698</xdr:rowOff>
    </xdr:to>
    <xdr:pic>
      <xdr:nvPicPr>
        <xdr:cNvPr id="96" name="Picture 236">
          <a:extLst>
            <a:ext uri="{FF2B5EF4-FFF2-40B4-BE49-F238E27FC236}">
              <a16:creationId xmlns:a16="http://schemas.microsoft.com/office/drawing/2014/main" id="{DA7E571E-0117-4EE3-8399-D4442983A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0157" y="2885326"/>
          <a:ext cx="336550" cy="342900"/>
        </a:xfrm>
        <a:prstGeom prst="rect">
          <a:avLst/>
        </a:prstGeom>
      </xdr:spPr>
    </xdr:pic>
    <xdr:clientData/>
  </xdr:twoCellAnchor>
  <xdr:twoCellAnchor>
    <xdr:from>
      <xdr:col>6</xdr:col>
      <xdr:colOff>282539</xdr:colOff>
      <xdr:row>12</xdr:row>
      <xdr:rowOff>136989</xdr:rowOff>
    </xdr:from>
    <xdr:to>
      <xdr:col>6</xdr:col>
      <xdr:colOff>619705</xdr:colOff>
      <xdr:row>12</xdr:row>
      <xdr:rowOff>480115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1963AE22-5FBD-4B9D-9EB8-BFE338B0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472" y="3964113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282539</xdr:colOff>
      <xdr:row>15</xdr:row>
      <xdr:rowOff>170852</xdr:rowOff>
    </xdr:from>
    <xdr:to>
      <xdr:col>6</xdr:col>
      <xdr:colOff>619705</xdr:colOff>
      <xdr:row>15</xdr:row>
      <xdr:rowOff>513978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701F9A4E-294C-4893-A524-D468B4306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472" y="5128133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282539</xdr:colOff>
      <xdr:row>18</xdr:row>
      <xdr:rowOff>167295</xdr:rowOff>
    </xdr:from>
    <xdr:to>
      <xdr:col>6</xdr:col>
      <xdr:colOff>619705</xdr:colOff>
      <xdr:row>18</xdr:row>
      <xdr:rowOff>510421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A6050DD5-BCD7-4AD1-9FCF-3B12E48E3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472" y="6246171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544320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4CFC7E40-09EF-4C7E-90F8-1A9AF5139369}"/>
            </a:ext>
          </a:extLst>
        </xdr:cNvPr>
        <xdr:cNvSpPr/>
      </xdr:nvSpPr>
      <xdr:spPr>
        <a:xfrm>
          <a:off x="6598920" y="274320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149943</xdr:rowOff>
    </xdr:from>
    <xdr:to>
      <xdr:col>9</xdr:col>
      <xdr:colOff>426550</xdr:colOff>
      <xdr:row>15</xdr:row>
      <xdr:rowOff>152157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1E891F35-3009-4F1D-B952-595C3A38C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82862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28230</xdr:rowOff>
    </xdr:from>
    <xdr:to>
      <xdr:col>9</xdr:col>
      <xdr:colOff>421578</xdr:colOff>
      <xdr:row>18</xdr:row>
      <xdr:rowOff>28572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DD32B5AD-B582-476F-A0C6-93177EA1B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4991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133337</xdr:rowOff>
    </xdr:from>
    <xdr:to>
      <xdr:col>9</xdr:col>
      <xdr:colOff>391740</xdr:colOff>
      <xdr:row>18</xdr:row>
      <xdr:rowOff>480630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2F546F61-29B2-4C92-9219-4E13BBBB5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9029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351515</xdr:rowOff>
    </xdr:from>
    <xdr:to>
      <xdr:col>9</xdr:col>
      <xdr:colOff>461359</xdr:colOff>
      <xdr:row>15</xdr:row>
      <xdr:rowOff>702976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id="{3E983F5A-94DA-4DE6-A692-9605A5E26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6547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30E1E7AE-9EC6-4784-AD0E-B227869ACE56}"/>
            </a:ext>
          </a:extLst>
        </xdr:cNvPr>
        <xdr:cNvSpPr>
          <a:spLocks noChangeAspect="1"/>
        </xdr:cNvSpPr>
      </xdr:nvSpPr>
      <xdr:spPr>
        <a:xfrm>
          <a:off x="6745401" y="321660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id="{04490438-7C46-43A1-BA5D-0A05616CC0E3}"/>
            </a:ext>
          </a:extLst>
        </xdr:cNvPr>
        <xdr:cNvSpPr/>
      </xdr:nvSpPr>
      <xdr:spPr>
        <a:xfrm>
          <a:off x="7905805" y="321170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id="{B8E7CD36-8014-41AF-96A2-96E9C9070F6B}"/>
            </a:ext>
          </a:extLst>
        </xdr:cNvPr>
        <xdr:cNvSpPr/>
      </xdr:nvSpPr>
      <xdr:spPr>
        <a:xfrm>
          <a:off x="7569531" y="321613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0C35A2BB-FC11-46BD-A47B-0C59CEFA8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id="{0B82F0B3-67CE-4BEA-92AF-08C3FD714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28B2BBD4-7624-486C-98B2-EF85ABBCA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EE9B2085-95F0-43D4-A20E-90C5B14AF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570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14196140-FFEB-4B6C-96FC-CB90B4AC111D}"/>
            </a:ext>
          </a:extLst>
        </xdr:cNvPr>
        <xdr:cNvSpPr>
          <a:spLocks noChangeAspect="1"/>
        </xdr:cNvSpPr>
      </xdr:nvSpPr>
      <xdr:spPr>
        <a:xfrm>
          <a:off x="7138253" y="321077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623303</xdr:rowOff>
    </xdr:from>
    <xdr:to>
      <xdr:col>9</xdr:col>
      <xdr:colOff>1180668</xdr:colOff>
      <xdr:row>13</xdr:row>
      <xdr:rowOff>24045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2D50C318-7BEE-40EE-9861-C7C425825B20}"/>
            </a:ext>
          </a:extLst>
        </xdr:cNvPr>
        <xdr:cNvSpPr/>
      </xdr:nvSpPr>
      <xdr:spPr>
        <a:xfrm>
          <a:off x="7559804" y="449426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149945</xdr:rowOff>
    </xdr:from>
    <xdr:to>
      <xdr:col>9</xdr:col>
      <xdr:colOff>815753</xdr:colOff>
      <xdr:row>15</xdr:row>
      <xdr:rowOff>152159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5DAC55F8-0407-4758-8571-0C53EC03C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8286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149945</xdr:rowOff>
    </xdr:from>
    <xdr:to>
      <xdr:col>9</xdr:col>
      <xdr:colOff>1204957</xdr:colOff>
      <xdr:row>15</xdr:row>
      <xdr:rowOff>152159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id="{E437288B-032A-46A4-AF40-7944EF2D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8286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149944</xdr:rowOff>
    </xdr:from>
    <xdr:to>
      <xdr:col>9</xdr:col>
      <xdr:colOff>1594163</xdr:colOff>
      <xdr:row>15</xdr:row>
      <xdr:rowOff>152158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08AEF612-D971-4A36-B0BD-A9FABCF39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82862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351516</xdr:rowOff>
    </xdr:from>
    <xdr:to>
      <xdr:col>9</xdr:col>
      <xdr:colOff>840617</xdr:colOff>
      <xdr:row>15</xdr:row>
      <xdr:rowOff>702977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id="{295C0425-0F51-47AA-A675-D1381364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654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351516</xdr:rowOff>
    </xdr:from>
    <xdr:to>
      <xdr:col>9</xdr:col>
      <xdr:colOff>1219875</xdr:colOff>
      <xdr:row>15</xdr:row>
      <xdr:rowOff>702977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id="{AF988B64-F460-4686-A038-5386FFB23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654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351518</xdr:rowOff>
    </xdr:from>
    <xdr:to>
      <xdr:col>9</xdr:col>
      <xdr:colOff>1599132</xdr:colOff>
      <xdr:row>15</xdr:row>
      <xdr:rowOff>702980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B887F5A9-AA36-49A9-A0DB-EBA1649BA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6547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28233</xdr:rowOff>
    </xdr:from>
    <xdr:to>
      <xdr:col>9</xdr:col>
      <xdr:colOff>799175</xdr:colOff>
      <xdr:row>18</xdr:row>
      <xdr:rowOff>28575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B66D244E-3996-40D3-96A5-8C254D54C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499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133340</xdr:rowOff>
    </xdr:from>
    <xdr:to>
      <xdr:col>9</xdr:col>
      <xdr:colOff>769338</xdr:colOff>
      <xdr:row>18</xdr:row>
      <xdr:rowOff>480633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4E8F912B-DCE4-42C4-B15F-8DA23A0CA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903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28233</xdr:rowOff>
    </xdr:from>
    <xdr:to>
      <xdr:col>9</xdr:col>
      <xdr:colOff>1176777</xdr:colOff>
      <xdr:row>18</xdr:row>
      <xdr:rowOff>28575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B2A63F26-0992-466A-A306-B6CA618EB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499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133340</xdr:rowOff>
    </xdr:from>
    <xdr:to>
      <xdr:col>9</xdr:col>
      <xdr:colOff>1146944</xdr:colOff>
      <xdr:row>18</xdr:row>
      <xdr:rowOff>480633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1CFA1624-6091-4845-BCA6-1EEE2F0F0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903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28234</xdr:rowOff>
    </xdr:from>
    <xdr:to>
      <xdr:col>9</xdr:col>
      <xdr:colOff>1554385</xdr:colOff>
      <xdr:row>18</xdr:row>
      <xdr:rowOff>28576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110D74D6-D9F2-4312-A4E5-4B78D647B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4991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133347</xdr:rowOff>
    </xdr:from>
    <xdr:to>
      <xdr:col>9</xdr:col>
      <xdr:colOff>1524557</xdr:colOff>
      <xdr:row>18</xdr:row>
      <xdr:rowOff>480640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3959959B-1643-4DFC-9AA9-C60FF25A9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9030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61A2C294-32BF-4A08-9245-3A5AAA151D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9274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B19E644D-197E-4104-858F-EA42FA632B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9429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8C161A35-72B9-4AD8-9A42-E2AADAB43A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9245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730229AD-F570-4341-ABF8-07FAA5889C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9460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34468</xdr:rowOff>
    </xdr:from>
    <xdr:to>
      <xdr:col>9</xdr:col>
      <xdr:colOff>584910</xdr:colOff>
      <xdr:row>12</xdr:row>
      <xdr:rowOff>236086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D3A12CB1-A91C-4C01-BF75-0CC0E166A7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90542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33084</xdr:rowOff>
    </xdr:from>
    <xdr:to>
      <xdr:col>9</xdr:col>
      <xdr:colOff>1162052</xdr:colOff>
      <xdr:row>12</xdr:row>
      <xdr:rowOff>237471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D38B9E2-8800-4907-836C-03061C5DC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90404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30282</xdr:rowOff>
    </xdr:from>
    <xdr:to>
      <xdr:col>9</xdr:col>
      <xdr:colOff>1741932</xdr:colOff>
      <xdr:row>12</xdr:row>
      <xdr:rowOff>240273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F3C4BBD-0333-4191-92A3-8FF514606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90124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633948</xdr:rowOff>
    </xdr:from>
    <xdr:to>
      <xdr:col>9</xdr:col>
      <xdr:colOff>599694</xdr:colOff>
      <xdr:row>13</xdr:row>
      <xdr:rowOff>31746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7F0D0EA3-6911-4547-A6D4-CC0B64F1EB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50490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636679</xdr:rowOff>
    </xdr:from>
    <xdr:to>
      <xdr:col>9</xdr:col>
      <xdr:colOff>880873</xdr:colOff>
      <xdr:row>13</xdr:row>
      <xdr:rowOff>29015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06DE978-DE48-47BE-8FA7-C7B350F4A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50763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D6301476-39A2-4FFC-BE10-2B948CDC5B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9406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7B63051-3AD6-4442-A927-425650924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9321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35457</xdr:rowOff>
    </xdr:from>
    <xdr:to>
      <xdr:col>9</xdr:col>
      <xdr:colOff>300227</xdr:colOff>
      <xdr:row>12</xdr:row>
      <xdr:rowOff>235098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3E73EAD-B54A-4CD1-A381-3D77E40F56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90641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34188</xdr:rowOff>
    </xdr:from>
    <xdr:to>
      <xdr:col>9</xdr:col>
      <xdr:colOff>869593</xdr:colOff>
      <xdr:row>12</xdr:row>
      <xdr:rowOff>236366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44AA64A0-92B1-4D4D-986B-8516BF65F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90514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30522</xdr:rowOff>
    </xdr:from>
    <xdr:to>
      <xdr:col>9</xdr:col>
      <xdr:colOff>1448103</xdr:colOff>
      <xdr:row>12</xdr:row>
      <xdr:rowOff>240032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DC5F305F-F4FC-4A04-8D8B-1301D56206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90148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631777</xdr:rowOff>
    </xdr:from>
    <xdr:to>
      <xdr:col>9</xdr:col>
      <xdr:colOff>309371</xdr:colOff>
      <xdr:row>13</xdr:row>
      <xdr:rowOff>33918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8D6F083-9D37-4161-A452-9063AAB5E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50273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326526</xdr:rowOff>
    </xdr:from>
    <xdr:to>
      <xdr:col>9</xdr:col>
      <xdr:colOff>605333</xdr:colOff>
      <xdr:row>12</xdr:row>
      <xdr:rowOff>534854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340CC4F2-F93A-4E7A-BDA4-91B488934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9748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325731</xdr:rowOff>
    </xdr:from>
    <xdr:to>
      <xdr:col>9</xdr:col>
      <xdr:colOff>1178817</xdr:colOff>
      <xdr:row>12</xdr:row>
      <xdr:rowOff>535650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6DF4CD0-1663-4BF4-B4D9-75188F0B7C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9669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326039</xdr:rowOff>
    </xdr:from>
    <xdr:to>
      <xdr:col>9</xdr:col>
      <xdr:colOff>316992</xdr:colOff>
      <xdr:row>12</xdr:row>
      <xdr:rowOff>535341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42151AB-3E71-4384-B75C-2269484A8F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9699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330327</xdr:rowOff>
    </xdr:from>
    <xdr:to>
      <xdr:col>9</xdr:col>
      <xdr:colOff>884530</xdr:colOff>
      <xdr:row>12</xdr:row>
      <xdr:rowOff>531053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50D81873-6CD4-4428-829D-8F7684CBAD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20128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326630</xdr:rowOff>
    </xdr:from>
    <xdr:to>
      <xdr:col>9</xdr:col>
      <xdr:colOff>1461212</xdr:colOff>
      <xdr:row>12</xdr:row>
      <xdr:rowOff>534750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8599F66-BC06-4515-836F-96C4A8BDEC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9759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325120</xdr:rowOff>
    </xdr:from>
    <xdr:to>
      <xdr:col>9</xdr:col>
      <xdr:colOff>1749553</xdr:colOff>
      <xdr:row>12</xdr:row>
      <xdr:rowOff>536261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B684C72-039D-4FB6-9CA9-84BAE70578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9608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id="{914A08EA-E22F-4F4E-A222-7A1B4529887B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id="{54B28320-1D1C-4A85-B61C-F708CC1F5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8" name="Pentagone régulier 49">
          <a:extLst>
            <a:ext uri="{FF2B5EF4-FFF2-40B4-BE49-F238E27FC236}">
              <a16:creationId xmlns:a16="http://schemas.microsoft.com/office/drawing/2014/main" id="{C9C0828E-30AD-42A8-917A-3C338DA20B93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9" name="Oval 108">
          <a:extLst>
            <a:ext uri="{FF2B5EF4-FFF2-40B4-BE49-F238E27FC236}">
              <a16:creationId xmlns:a16="http://schemas.microsoft.com/office/drawing/2014/main" id="{9DD8AB42-ADCF-40C3-B647-77D09F462DB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243840</xdr:colOff>
      <xdr:row>12</xdr:row>
      <xdr:rowOff>144780</xdr:rowOff>
    </xdr:from>
    <xdr:to>
      <xdr:col>1</xdr:col>
      <xdr:colOff>582634</xdr:colOff>
      <xdr:row>12</xdr:row>
      <xdr:rowOff>431672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B2A094F4-33D6-4F0F-98E6-277F3B8501AE}"/>
            </a:ext>
          </a:extLst>
        </xdr:cNvPr>
        <xdr:cNvGrpSpPr/>
      </xdr:nvGrpSpPr>
      <xdr:grpSpPr>
        <a:xfrm>
          <a:off x="396240" y="397383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0666A95A-1EE8-43C3-B31F-173CC522D40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1C74BC32-4DF4-449B-BA13-A838BE0CF48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243840</xdr:colOff>
      <xdr:row>15</xdr:row>
      <xdr:rowOff>220980</xdr:rowOff>
    </xdr:from>
    <xdr:to>
      <xdr:col>1</xdr:col>
      <xdr:colOff>582634</xdr:colOff>
      <xdr:row>15</xdr:row>
      <xdr:rowOff>507872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E04398C1-8470-47FE-85B2-81F9793AD482}"/>
            </a:ext>
          </a:extLst>
        </xdr:cNvPr>
        <xdr:cNvGrpSpPr/>
      </xdr:nvGrpSpPr>
      <xdr:grpSpPr>
        <a:xfrm>
          <a:off x="396240" y="518350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EACB1502-56CB-45ED-9B7D-D015293F51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116B61E6-6F64-4D3A-BEAE-D3EE6EC8E70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243840</xdr:colOff>
      <xdr:row>18</xdr:row>
      <xdr:rowOff>213360</xdr:rowOff>
    </xdr:from>
    <xdr:to>
      <xdr:col>1</xdr:col>
      <xdr:colOff>582634</xdr:colOff>
      <xdr:row>18</xdr:row>
      <xdr:rowOff>500252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id="{C3B80EE7-6DF0-4F89-AB69-D028FA4B1802}"/>
            </a:ext>
          </a:extLst>
        </xdr:cNvPr>
        <xdr:cNvGrpSpPr/>
      </xdr:nvGrpSpPr>
      <xdr:grpSpPr>
        <a:xfrm>
          <a:off x="396240" y="629983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id="{1A1C40E7-12DF-4E38-AC07-F3C94352833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id="{729708BE-D9C8-41CA-84A5-E37126568E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358140</xdr:colOff>
      <xdr:row>21</xdr:row>
      <xdr:rowOff>304800</xdr:rowOff>
    </xdr:from>
    <xdr:to>
      <xdr:col>1</xdr:col>
      <xdr:colOff>696934</xdr:colOff>
      <xdr:row>21</xdr:row>
      <xdr:rowOff>591692</xdr:rowOff>
    </xdr:to>
    <xdr:grpSp>
      <xdr:nvGrpSpPr>
        <xdr:cNvPr id="120" name="Group 119">
          <a:extLst>
            <a:ext uri="{FF2B5EF4-FFF2-40B4-BE49-F238E27FC236}">
              <a16:creationId xmlns:a16="http://schemas.microsoft.com/office/drawing/2014/main" id="{60D9662D-F5C4-4C72-BAA9-1A80CAD62056}"/>
            </a:ext>
          </a:extLst>
        </xdr:cNvPr>
        <xdr:cNvGrpSpPr/>
      </xdr:nvGrpSpPr>
      <xdr:grpSpPr>
        <a:xfrm>
          <a:off x="510540" y="7515225"/>
          <a:ext cx="338794" cy="286892"/>
          <a:chOff x="2235570" y="2804160"/>
          <a:chExt cx="338794" cy="286892"/>
        </a:xfrm>
      </xdr:grpSpPr>
      <xdr:sp macro="" textlink="">
        <xdr:nvSpPr>
          <xdr:cNvPr id="121" name="Pentagone régulier 49">
            <a:extLst>
              <a:ext uri="{FF2B5EF4-FFF2-40B4-BE49-F238E27FC236}">
                <a16:creationId xmlns:a16="http://schemas.microsoft.com/office/drawing/2014/main" id="{61EF4884-DAA3-44D5-B58C-F7A08240506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2" name="Oval 121">
            <a:extLst>
              <a:ext uri="{FF2B5EF4-FFF2-40B4-BE49-F238E27FC236}">
                <a16:creationId xmlns:a16="http://schemas.microsoft.com/office/drawing/2014/main" id="{F841898B-6497-4E54-B296-CEA5F10E6EE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DBE61608-7A8E-4DDA-B1D6-0C89D0BAB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447749</xdr:colOff>
      <xdr:row>12</xdr:row>
      <xdr:rowOff>389269</xdr:rowOff>
    </xdr:from>
    <xdr:to>
      <xdr:col>3</xdr:col>
      <xdr:colOff>784841</xdr:colOff>
      <xdr:row>12</xdr:row>
      <xdr:rowOff>732943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464A223A-BE7D-4423-BD76-671FAC045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389269</xdr:rowOff>
    </xdr:from>
    <xdr:to>
      <xdr:col>4</xdr:col>
      <xdr:colOff>767624</xdr:colOff>
      <xdr:row>12</xdr:row>
      <xdr:rowOff>732943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5B1A60C3-1F9B-40AB-8D93-0D9D86301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12</xdr:row>
      <xdr:rowOff>380266</xdr:rowOff>
    </xdr:from>
    <xdr:to>
      <xdr:col>1</xdr:col>
      <xdr:colOff>577454</xdr:colOff>
      <xdr:row>12</xdr:row>
      <xdr:rowOff>723941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8D9D598A-EB47-4CE4-BE96-E0E04CA31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4207390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307872</xdr:colOff>
      <xdr:row>24</xdr:row>
      <xdr:rowOff>241803</xdr:rowOff>
    </xdr:from>
    <xdr:to>
      <xdr:col>7</xdr:col>
      <xdr:colOff>644422</xdr:colOff>
      <xdr:row>24</xdr:row>
      <xdr:rowOff>584703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336A0C16-6991-4970-8224-9F99E862A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9690" y="8608409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595451</xdr:colOff>
      <xdr:row>24</xdr:row>
      <xdr:rowOff>271397</xdr:rowOff>
    </xdr:from>
    <xdr:to>
      <xdr:col>2</xdr:col>
      <xdr:colOff>61574</xdr:colOff>
      <xdr:row>24</xdr:row>
      <xdr:rowOff>614297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74991446-431D-4660-AF82-F426A7558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3996" y="8638003"/>
          <a:ext cx="36666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5D92984-057A-4889-A5F3-4C47672B1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389269</xdr:rowOff>
    </xdr:from>
    <xdr:to>
      <xdr:col>5</xdr:col>
      <xdr:colOff>756981</xdr:colOff>
      <xdr:row>12</xdr:row>
      <xdr:rowOff>732943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1DFFAD16-654B-496A-A032-7241184E2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389269</xdr:rowOff>
    </xdr:from>
    <xdr:to>
      <xdr:col>6</xdr:col>
      <xdr:colOff>731205</xdr:colOff>
      <xdr:row>12</xdr:row>
      <xdr:rowOff>732943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6DEE9F3C-FF86-4178-88CA-E71BCC295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15</xdr:row>
      <xdr:rowOff>376621</xdr:rowOff>
    </xdr:from>
    <xdr:to>
      <xdr:col>2</xdr:col>
      <xdr:colOff>814080</xdr:colOff>
      <xdr:row>15</xdr:row>
      <xdr:rowOff>720295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BE1E36B6-043D-4948-9ACC-3611297DE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376621</xdr:rowOff>
    </xdr:from>
    <xdr:to>
      <xdr:col>3</xdr:col>
      <xdr:colOff>784841</xdr:colOff>
      <xdr:row>15</xdr:row>
      <xdr:rowOff>720295</xdr:rowOff>
    </xdr:to>
    <xdr:pic>
      <xdr:nvPicPr>
        <xdr:cNvPr id="62" name="Picture 214">
          <a:extLst>
            <a:ext uri="{FF2B5EF4-FFF2-40B4-BE49-F238E27FC236}">
              <a16:creationId xmlns:a16="http://schemas.microsoft.com/office/drawing/2014/main" id="{91469800-7D37-4C43-AB1A-0CE936DEC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376621</xdr:rowOff>
    </xdr:from>
    <xdr:to>
      <xdr:col>4</xdr:col>
      <xdr:colOff>767624</xdr:colOff>
      <xdr:row>15</xdr:row>
      <xdr:rowOff>720295</xdr:rowOff>
    </xdr:to>
    <xdr:pic>
      <xdr:nvPicPr>
        <xdr:cNvPr id="63" name="Picture 215">
          <a:extLst>
            <a:ext uri="{FF2B5EF4-FFF2-40B4-BE49-F238E27FC236}">
              <a16:creationId xmlns:a16="http://schemas.microsoft.com/office/drawing/2014/main" id="{BF9C90FF-0844-4318-9A21-36C9213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376621</xdr:rowOff>
    </xdr:from>
    <xdr:to>
      <xdr:col>5</xdr:col>
      <xdr:colOff>756981</xdr:colOff>
      <xdr:row>15</xdr:row>
      <xdr:rowOff>720295</xdr:rowOff>
    </xdr:to>
    <xdr:pic>
      <xdr:nvPicPr>
        <xdr:cNvPr id="64" name="Picture 216">
          <a:extLst>
            <a:ext uri="{FF2B5EF4-FFF2-40B4-BE49-F238E27FC236}">
              <a16:creationId xmlns:a16="http://schemas.microsoft.com/office/drawing/2014/main" id="{5CFD4EFB-AFB9-4A14-9D47-1175217F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376621</xdr:rowOff>
    </xdr:from>
    <xdr:to>
      <xdr:col>6</xdr:col>
      <xdr:colOff>731205</xdr:colOff>
      <xdr:row>15</xdr:row>
      <xdr:rowOff>720295</xdr:rowOff>
    </xdr:to>
    <xdr:pic>
      <xdr:nvPicPr>
        <xdr:cNvPr id="65" name="Picture 217">
          <a:extLst>
            <a:ext uri="{FF2B5EF4-FFF2-40B4-BE49-F238E27FC236}">
              <a16:creationId xmlns:a16="http://schemas.microsoft.com/office/drawing/2014/main" id="{A3D91508-E7C8-4F7F-B089-04BACDEE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15</xdr:row>
      <xdr:rowOff>376621</xdr:rowOff>
    </xdr:from>
    <xdr:to>
      <xdr:col>1</xdr:col>
      <xdr:colOff>878565</xdr:colOff>
      <xdr:row>15</xdr:row>
      <xdr:rowOff>720295</xdr:rowOff>
    </xdr:to>
    <xdr:pic>
      <xdr:nvPicPr>
        <xdr:cNvPr id="66" name="Picture 201">
          <a:extLst>
            <a:ext uri="{FF2B5EF4-FFF2-40B4-BE49-F238E27FC236}">
              <a16:creationId xmlns:a16="http://schemas.microsoft.com/office/drawing/2014/main" id="{98241261-FCDA-4D63-BC84-8DC410FB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15</xdr:row>
      <xdr:rowOff>376620</xdr:rowOff>
    </xdr:from>
    <xdr:to>
      <xdr:col>1</xdr:col>
      <xdr:colOff>577454</xdr:colOff>
      <xdr:row>15</xdr:row>
      <xdr:rowOff>720295</xdr:rowOff>
    </xdr:to>
    <xdr:pic>
      <xdr:nvPicPr>
        <xdr:cNvPr id="67" name="Picture 197">
          <a:extLst>
            <a:ext uri="{FF2B5EF4-FFF2-40B4-BE49-F238E27FC236}">
              <a16:creationId xmlns:a16="http://schemas.microsoft.com/office/drawing/2014/main" id="{156F8231-BAE8-4C56-BD89-B56550BB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5333901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450051</xdr:colOff>
      <xdr:row>18</xdr:row>
      <xdr:rowOff>388059</xdr:rowOff>
    </xdr:from>
    <xdr:to>
      <xdr:col>3</xdr:col>
      <xdr:colOff>784841</xdr:colOff>
      <xdr:row>18</xdr:row>
      <xdr:rowOff>731733</xdr:rowOff>
    </xdr:to>
    <xdr:pic>
      <xdr:nvPicPr>
        <xdr:cNvPr id="70" name="Picture 214">
          <a:extLst>
            <a:ext uri="{FF2B5EF4-FFF2-40B4-BE49-F238E27FC236}">
              <a16:creationId xmlns:a16="http://schemas.microsoft.com/office/drawing/2014/main" id="{D4CDF393-A893-47BE-9DBF-47F6FEB0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5017" y="6466935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395250</xdr:rowOff>
    </xdr:from>
    <xdr:to>
      <xdr:col>4</xdr:col>
      <xdr:colOff>767624</xdr:colOff>
      <xdr:row>18</xdr:row>
      <xdr:rowOff>738924</xdr:rowOff>
    </xdr:to>
    <xdr:pic>
      <xdr:nvPicPr>
        <xdr:cNvPr id="71" name="Picture 215">
          <a:extLst>
            <a:ext uri="{FF2B5EF4-FFF2-40B4-BE49-F238E27FC236}">
              <a16:creationId xmlns:a16="http://schemas.microsoft.com/office/drawing/2014/main" id="{7CCBCD11-8B2C-4D88-AC98-D3BA33D4F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647412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395250</xdr:rowOff>
    </xdr:from>
    <xdr:to>
      <xdr:col>5</xdr:col>
      <xdr:colOff>756981</xdr:colOff>
      <xdr:row>18</xdr:row>
      <xdr:rowOff>738924</xdr:rowOff>
    </xdr:to>
    <xdr:pic>
      <xdr:nvPicPr>
        <xdr:cNvPr id="72" name="Picture 216">
          <a:extLst>
            <a:ext uri="{FF2B5EF4-FFF2-40B4-BE49-F238E27FC236}">
              <a16:creationId xmlns:a16="http://schemas.microsoft.com/office/drawing/2014/main" id="{CFCAA9BC-BBD1-4365-B4EE-A1A87A2F6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647412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395250</xdr:rowOff>
    </xdr:from>
    <xdr:to>
      <xdr:col>6</xdr:col>
      <xdr:colOff>731205</xdr:colOff>
      <xdr:row>18</xdr:row>
      <xdr:rowOff>738924</xdr:rowOff>
    </xdr:to>
    <xdr:pic>
      <xdr:nvPicPr>
        <xdr:cNvPr id="73" name="Picture 217">
          <a:extLst>
            <a:ext uri="{FF2B5EF4-FFF2-40B4-BE49-F238E27FC236}">
              <a16:creationId xmlns:a16="http://schemas.microsoft.com/office/drawing/2014/main" id="{B997C467-0E41-4B68-9EC0-CCF96E164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647412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18</xdr:row>
      <xdr:rowOff>411548</xdr:rowOff>
    </xdr:from>
    <xdr:to>
      <xdr:col>1</xdr:col>
      <xdr:colOff>878565</xdr:colOff>
      <xdr:row>18</xdr:row>
      <xdr:rowOff>755222</xdr:rowOff>
    </xdr:to>
    <xdr:pic>
      <xdr:nvPicPr>
        <xdr:cNvPr id="74" name="Picture 201">
          <a:extLst>
            <a:ext uri="{FF2B5EF4-FFF2-40B4-BE49-F238E27FC236}">
              <a16:creationId xmlns:a16="http://schemas.microsoft.com/office/drawing/2014/main" id="{9A5A2E46-1C63-4D20-B98D-65D77BA8D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64904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18</xdr:row>
      <xdr:rowOff>414679</xdr:rowOff>
    </xdr:from>
    <xdr:to>
      <xdr:col>1</xdr:col>
      <xdr:colOff>577454</xdr:colOff>
      <xdr:row>18</xdr:row>
      <xdr:rowOff>758354</xdr:rowOff>
    </xdr:to>
    <xdr:pic>
      <xdr:nvPicPr>
        <xdr:cNvPr id="75" name="Picture 197">
          <a:extLst>
            <a:ext uri="{FF2B5EF4-FFF2-40B4-BE49-F238E27FC236}">
              <a16:creationId xmlns:a16="http://schemas.microsoft.com/office/drawing/2014/main" id="{03685A7A-AED4-4E2F-8292-20733C936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6493555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18</xdr:row>
      <xdr:rowOff>408270</xdr:rowOff>
    </xdr:from>
    <xdr:to>
      <xdr:col>2</xdr:col>
      <xdr:colOff>814080</xdr:colOff>
      <xdr:row>18</xdr:row>
      <xdr:rowOff>751944</xdr:rowOff>
    </xdr:to>
    <xdr:pic>
      <xdr:nvPicPr>
        <xdr:cNvPr id="76" name="Picture 201">
          <a:extLst>
            <a:ext uri="{FF2B5EF4-FFF2-40B4-BE49-F238E27FC236}">
              <a16:creationId xmlns:a16="http://schemas.microsoft.com/office/drawing/2014/main" id="{F1FBFB6B-42EA-44E2-B747-749EA1B7B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648714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21</xdr:row>
      <xdr:rowOff>392475</xdr:rowOff>
    </xdr:from>
    <xdr:to>
      <xdr:col>1</xdr:col>
      <xdr:colOff>577454</xdr:colOff>
      <xdr:row>21</xdr:row>
      <xdr:rowOff>736150</xdr:rowOff>
    </xdr:to>
    <xdr:pic>
      <xdr:nvPicPr>
        <xdr:cNvPr id="78" name="Picture 197">
          <a:extLst>
            <a:ext uri="{FF2B5EF4-FFF2-40B4-BE49-F238E27FC236}">
              <a16:creationId xmlns:a16="http://schemas.microsoft.com/office/drawing/2014/main" id="{B2CDAB94-9F94-4302-B5D2-D0DBA690D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7893" y="7592947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389269</xdr:rowOff>
    </xdr:from>
    <xdr:to>
      <xdr:col>7</xdr:col>
      <xdr:colOff>815111</xdr:colOff>
      <xdr:row>12</xdr:row>
      <xdr:rowOff>732943</xdr:rowOff>
    </xdr:to>
    <xdr:pic>
      <xdr:nvPicPr>
        <xdr:cNvPr id="95" name="Picture 207">
          <a:extLst>
            <a:ext uri="{FF2B5EF4-FFF2-40B4-BE49-F238E27FC236}">
              <a16:creationId xmlns:a16="http://schemas.microsoft.com/office/drawing/2014/main" id="{FDA1622A-A9E4-44C6-B5CB-3EC7B122B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421639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376621</xdr:rowOff>
    </xdr:from>
    <xdr:to>
      <xdr:col>7</xdr:col>
      <xdr:colOff>815111</xdr:colOff>
      <xdr:row>15</xdr:row>
      <xdr:rowOff>720295</xdr:rowOff>
    </xdr:to>
    <xdr:pic>
      <xdr:nvPicPr>
        <xdr:cNvPr id="96" name="Picture 217">
          <a:extLst>
            <a:ext uri="{FF2B5EF4-FFF2-40B4-BE49-F238E27FC236}">
              <a16:creationId xmlns:a16="http://schemas.microsoft.com/office/drawing/2014/main" id="{413C2C0A-E556-4EC5-849C-080724B2C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533390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410661</xdr:rowOff>
    </xdr:from>
    <xdr:to>
      <xdr:col>7</xdr:col>
      <xdr:colOff>815111</xdr:colOff>
      <xdr:row>18</xdr:row>
      <xdr:rowOff>754335</xdr:rowOff>
    </xdr:to>
    <xdr:pic>
      <xdr:nvPicPr>
        <xdr:cNvPr id="97" name="Picture 217">
          <a:extLst>
            <a:ext uri="{FF2B5EF4-FFF2-40B4-BE49-F238E27FC236}">
              <a16:creationId xmlns:a16="http://schemas.microsoft.com/office/drawing/2014/main" id="{ED091CB5-F599-4931-BF1A-4682FD9D1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648953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9</xdr:row>
      <xdr:rowOff>266704</xdr:rowOff>
    </xdr:from>
    <xdr:to>
      <xdr:col>7</xdr:col>
      <xdr:colOff>621504</xdr:colOff>
      <xdr:row>9</xdr:row>
      <xdr:rowOff>609830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8A731323-9C07-496F-929B-5FB52B51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2959980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12</xdr:row>
      <xdr:rowOff>147576</xdr:rowOff>
    </xdr:from>
    <xdr:to>
      <xdr:col>7</xdr:col>
      <xdr:colOff>621504</xdr:colOff>
      <xdr:row>12</xdr:row>
      <xdr:rowOff>490702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11009C49-CE4E-49FB-AA60-6B8C9071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3957576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15</xdr:row>
      <xdr:rowOff>188303</xdr:rowOff>
    </xdr:from>
    <xdr:to>
      <xdr:col>7</xdr:col>
      <xdr:colOff>621504</xdr:colOff>
      <xdr:row>15</xdr:row>
      <xdr:rowOff>531429</xdr:rowOff>
    </xdr:to>
    <xdr:pic>
      <xdr:nvPicPr>
        <xdr:cNvPr id="100" name="Picture 273">
          <a:extLst>
            <a:ext uri="{FF2B5EF4-FFF2-40B4-BE49-F238E27FC236}">
              <a16:creationId xmlns:a16="http://schemas.microsoft.com/office/drawing/2014/main" id="{BC153C3A-B0A4-4F01-A2D6-06F1E802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5121596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18</xdr:row>
      <xdr:rowOff>189617</xdr:rowOff>
    </xdr:from>
    <xdr:to>
      <xdr:col>7</xdr:col>
      <xdr:colOff>621504</xdr:colOff>
      <xdr:row>18</xdr:row>
      <xdr:rowOff>532743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id="{850CA804-0991-45CF-A3C7-8A6D33097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1976" y="6239634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441771</xdr:colOff>
      <xdr:row>12</xdr:row>
      <xdr:rowOff>392015</xdr:rowOff>
    </xdr:from>
    <xdr:to>
      <xdr:col>2</xdr:col>
      <xdr:colOff>778863</xdr:colOff>
      <xdr:row>12</xdr:row>
      <xdr:rowOff>735689</xdr:rowOff>
    </xdr:to>
    <xdr:pic>
      <xdr:nvPicPr>
        <xdr:cNvPr id="106" name="Picture 205">
          <a:extLst>
            <a:ext uri="{FF2B5EF4-FFF2-40B4-BE49-F238E27FC236}">
              <a16:creationId xmlns:a16="http://schemas.microsoft.com/office/drawing/2014/main" id="{0D58D157-2AE1-434D-8564-7DC11D4EC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1318" y="418763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594171</xdr:colOff>
      <xdr:row>12</xdr:row>
      <xdr:rowOff>415019</xdr:rowOff>
    </xdr:from>
    <xdr:to>
      <xdr:col>2</xdr:col>
      <xdr:colOff>25490</xdr:colOff>
      <xdr:row>12</xdr:row>
      <xdr:rowOff>758693</xdr:rowOff>
    </xdr:to>
    <xdr:pic>
      <xdr:nvPicPr>
        <xdr:cNvPr id="107" name="Picture 205">
          <a:extLst>
            <a:ext uri="{FF2B5EF4-FFF2-40B4-BE49-F238E27FC236}">
              <a16:creationId xmlns:a16="http://schemas.microsoft.com/office/drawing/2014/main" id="{43733713-856C-4A75-BCBC-4485C32C5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7945" y="4210642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1101443</xdr:colOff>
      <xdr:row>11</xdr:row>
      <xdr:rowOff>118081</xdr:rowOff>
    </xdr:from>
    <xdr:to>
      <xdr:col>9</xdr:col>
      <xdr:colOff>1504283</xdr:colOff>
      <xdr:row>12</xdr:row>
      <xdr:rowOff>171615</xdr:rowOff>
    </xdr:to>
    <xdr:sp macro="" textlink="">
      <xdr:nvSpPr>
        <xdr:cNvPr id="202" name="Rectangle 201">
          <a:extLst>
            <a:ext uri="{FF2B5EF4-FFF2-40B4-BE49-F238E27FC236}">
              <a16:creationId xmlns:a16="http://schemas.microsoft.com/office/drawing/2014/main" id="{F68A32F9-2515-443B-AB3F-9735C71716C9}"/>
            </a:ext>
          </a:extLst>
        </xdr:cNvPr>
        <xdr:cNvSpPr/>
      </xdr:nvSpPr>
      <xdr:spPr>
        <a:xfrm>
          <a:off x="7700363" y="3775681"/>
          <a:ext cx="402840" cy="213554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n-US" sz="7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42" name="Rectangle 141">
          <a:extLst>
            <a:ext uri="{FF2B5EF4-FFF2-40B4-BE49-F238E27FC236}">
              <a16:creationId xmlns:a16="http://schemas.microsoft.com/office/drawing/2014/main" id="{E96295AC-8E77-4D81-AFEC-ABF62161E30F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78C3F0C9-0DCC-4770-854E-7D34DCBC4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id="{586B432A-32E5-4A28-BC9B-B87A527D9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id="{8CE5FBBC-D7F1-4F1E-BEE2-F527CC66A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6" name="Picture 238">
          <a:extLst>
            <a:ext uri="{FF2B5EF4-FFF2-40B4-BE49-F238E27FC236}">
              <a16:creationId xmlns:a16="http://schemas.microsoft.com/office/drawing/2014/main" id="{28751F0E-A999-485A-A675-5187374C4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7" name="Pentagone régulier 49">
          <a:extLst>
            <a:ext uri="{FF2B5EF4-FFF2-40B4-BE49-F238E27FC236}">
              <a16:creationId xmlns:a16="http://schemas.microsoft.com/office/drawing/2014/main" id="{B8D37872-F495-49FD-948D-7FE5464E5250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8" name="Freeform: Shape 147">
          <a:extLst>
            <a:ext uri="{FF2B5EF4-FFF2-40B4-BE49-F238E27FC236}">
              <a16:creationId xmlns:a16="http://schemas.microsoft.com/office/drawing/2014/main" id="{741CEE40-5D47-4AC2-9977-8A06044D5D1E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id="{41BF2CB5-1164-4343-860A-236E5DC093E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EB78C438-CF71-4B83-98AC-075E92E0E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0F7FC416-34CC-403D-89B4-3E8658057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3C05B3BE-9EE1-4D9C-A0CF-6CAA4140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1984D46A-0E77-4DBE-BC65-06B01CE66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4" name="Pentagone régulier 49">
          <a:extLst>
            <a:ext uri="{FF2B5EF4-FFF2-40B4-BE49-F238E27FC236}">
              <a16:creationId xmlns:a16="http://schemas.microsoft.com/office/drawing/2014/main" id="{27733425-64EF-4BD5-9558-0FE89956866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55" name="Oval 154">
          <a:extLst>
            <a:ext uri="{FF2B5EF4-FFF2-40B4-BE49-F238E27FC236}">
              <a16:creationId xmlns:a16="http://schemas.microsoft.com/office/drawing/2014/main" id="{C8C5D09F-3430-4CEF-9385-DD6518D559EC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44AF41FD-EB55-4DF4-9F6A-589B29D81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F531DCA9-245E-4901-B032-09E3E834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43FF6ECE-9CD1-4948-B7DD-D5B4E82B5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9F20C56D-88BE-489B-BFA3-801594E2D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id="{0F4B3EF9-6D71-4E74-985C-E81FEB43C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CA19F02A-7EBD-45E8-8E0F-A6D30843D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774FBC1F-E26E-4C57-AC32-34BC6AC4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4A601DC4-EFA3-4B6F-9F0D-9E7881B2A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8E41B3D9-2798-47B0-97B3-3ECA2E974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279C611B-BF89-499D-9D07-CC5AE4859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19BA0FE5-E70F-4463-ADB8-21308EAAD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C7064187-60F9-420E-A067-A393A917B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8EBEFBAC-A4EA-462D-BAF5-AA7AC3EC81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DB88E51-D1EE-41E8-80C9-4FC0725089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A9A5145-82D9-49AB-AA3A-53F793AE6F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0D4595D-A253-4E3B-9DC5-BD8B3AC35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204BC013-8EE2-4715-9033-5777664506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80B66509-6D35-4EC6-8BE5-0C00129DA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5986220-B851-4A73-81EF-176FB3D897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B8B093FE-A723-4984-BE25-2777C7685D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9B47A38-207E-439C-B4D6-7FB43CC094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98613C3A-E24F-4629-B466-A5C65CDB80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CAA77199-186C-41F2-86F2-5577CC458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1EBD2F5-3CCE-468E-A6F6-11653AD73D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68A97C73-A49E-42E8-89A8-E2633DF511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DC4A416E-3BB1-4008-9377-23D990501E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DEF5E7A6-A3DA-4F7E-AB62-A62CC70DB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54DE7C6E-E3D5-4AC8-A226-03311509E5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A4B54E0A-ABAB-40C4-8497-CFC71D891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972B548D-9D0C-4F1C-98CD-8CA14BC7B6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14946992-D466-4639-A9E1-34E9BD44A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C0F6415-A61D-47FE-9665-7D34F96E2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4202A972-E86B-49EE-8F21-434E3C2C7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id="{5A363E91-6985-4156-A2B2-3A74024FB0F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8" name="Picture 238">
          <a:extLst>
            <a:ext uri="{FF2B5EF4-FFF2-40B4-BE49-F238E27FC236}">
              <a16:creationId xmlns:a16="http://schemas.microsoft.com/office/drawing/2014/main" id="{C70BF0D1-32AD-4216-AE8F-BB00F9334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9" name="Pentagone régulier 49">
          <a:extLst>
            <a:ext uri="{FF2B5EF4-FFF2-40B4-BE49-F238E27FC236}">
              <a16:creationId xmlns:a16="http://schemas.microsoft.com/office/drawing/2014/main" id="{95DCAC65-D72A-4B37-8CAE-EC90B1428A1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10" name="Oval 109">
          <a:extLst>
            <a:ext uri="{FF2B5EF4-FFF2-40B4-BE49-F238E27FC236}">
              <a16:creationId xmlns:a16="http://schemas.microsoft.com/office/drawing/2014/main" id="{43009801-D05C-4093-B2A6-499C7BC6861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175260</xdr:colOff>
      <xdr:row>12</xdr:row>
      <xdr:rowOff>152400</xdr:rowOff>
    </xdr:from>
    <xdr:to>
      <xdr:col>2</xdr:col>
      <xdr:colOff>514054</xdr:colOff>
      <xdr:row>12</xdr:row>
      <xdr:rowOff>439292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1F4A70C9-321B-495F-A4A0-4ABAC3F6EE73}"/>
            </a:ext>
          </a:extLst>
        </xdr:cNvPr>
        <xdr:cNvGrpSpPr/>
      </xdr:nvGrpSpPr>
      <xdr:grpSpPr>
        <a:xfrm>
          <a:off x="1327785" y="398145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746DE458-101F-4412-8546-43EDA445467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640E8116-0A28-4120-9B79-154CFE84DBE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175260</xdr:colOff>
      <xdr:row>15</xdr:row>
      <xdr:rowOff>228600</xdr:rowOff>
    </xdr:from>
    <xdr:to>
      <xdr:col>2</xdr:col>
      <xdr:colOff>514054</xdr:colOff>
      <xdr:row>15</xdr:row>
      <xdr:rowOff>515492</xdr:rowOff>
    </xdr:to>
    <xdr:grpSp>
      <xdr:nvGrpSpPr>
        <xdr:cNvPr id="118" name="Group 117">
          <a:extLst>
            <a:ext uri="{FF2B5EF4-FFF2-40B4-BE49-F238E27FC236}">
              <a16:creationId xmlns:a16="http://schemas.microsoft.com/office/drawing/2014/main" id="{6CD1A038-39E8-4B91-9080-649D1AAA7787}"/>
            </a:ext>
          </a:extLst>
        </xdr:cNvPr>
        <xdr:cNvGrpSpPr/>
      </xdr:nvGrpSpPr>
      <xdr:grpSpPr>
        <a:xfrm>
          <a:off x="1327785" y="5191125"/>
          <a:ext cx="338794" cy="286892"/>
          <a:chOff x="2235570" y="2804160"/>
          <a:chExt cx="338794" cy="286892"/>
        </a:xfrm>
      </xdr:grpSpPr>
      <xdr:sp macro="" textlink="">
        <xdr:nvSpPr>
          <xdr:cNvPr id="119" name="Pentagone régulier 49">
            <a:extLst>
              <a:ext uri="{FF2B5EF4-FFF2-40B4-BE49-F238E27FC236}">
                <a16:creationId xmlns:a16="http://schemas.microsoft.com/office/drawing/2014/main" id="{054A5A42-2059-4F54-91BF-0C3EFD76E6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0" name="Oval 119">
            <a:extLst>
              <a:ext uri="{FF2B5EF4-FFF2-40B4-BE49-F238E27FC236}">
                <a16:creationId xmlns:a16="http://schemas.microsoft.com/office/drawing/2014/main" id="{02C5755A-3C96-4FF0-A789-CF9B5E7158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175260</xdr:colOff>
      <xdr:row>18</xdr:row>
      <xdr:rowOff>220980</xdr:rowOff>
    </xdr:from>
    <xdr:to>
      <xdr:col>2</xdr:col>
      <xdr:colOff>514054</xdr:colOff>
      <xdr:row>18</xdr:row>
      <xdr:rowOff>507872</xdr:rowOff>
    </xdr:to>
    <xdr:grpSp>
      <xdr:nvGrpSpPr>
        <xdr:cNvPr id="121" name="Group 120">
          <a:extLst>
            <a:ext uri="{FF2B5EF4-FFF2-40B4-BE49-F238E27FC236}">
              <a16:creationId xmlns:a16="http://schemas.microsoft.com/office/drawing/2014/main" id="{94E949BB-271B-4320-9DCD-BC09CE98A61C}"/>
            </a:ext>
          </a:extLst>
        </xdr:cNvPr>
        <xdr:cNvGrpSpPr/>
      </xdr:nvGrpSpPr>
      <xdr:grpSpPr>
        <a:xfrm>
          <a:off x="1327785" y="6307455"/>
          <a:ext cx="338794" cy="286892"/>
          <a:chOff x="2235570" y="2804160"/>
          <a:chExt cx="338794" cy="286892"/>
        </a:xfrm>
      </xdr:grpSpPr>
      <xdr:sp macro="" textlink="">
        <xdr:nvSpPr>
          <xdr:cNvPr id="122" name="Pentagone régulier 49">
            <a:extLst>
              <a:ext uri="{FF2B5EF4-FFF2-40B4-BE49-F238E27FC236}">
                <a16:creationId xmlns:a16="http://schemas.microsoft.com/office/drawing/2014/main" id="{7278C10A-C0B5-4D8D-A7DD-6CA19462F6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3" name="Oval 122">
            <a:extLst>
              <a:ext uri="{FF2B5EF4-FFF2-40B4-BE49-F238E27FC236}">
                <a16:creationId xmlns:a16="http://schemas.microsoft.com/office/drawing/2014/main" id="{B213D1BA-C5AA-4087-80C8-8136BF2964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21</xdr:row>
      <xdr:rowOff>312420</xdr:rowOff>
    </xdr:from>
    <xdr:to>
      <xdr:col>2</xdr:col>
      <xdr:colOff>628354</xdr:colOff>
      <xdr:row>21</xdr:row>
      <xdr:rowOff>599312</xdr:rowOff>
    </xdr:to>
    <xdr:grpSp>
      <xdr:nvGrpSpPr>
        <xdr:cNvPr id="124" name="Group 123">
          <a:extLst>
            <a:ext uri="{FF2B5EF4-FFF2-40B4-BE49-F238E27FC236}">
              <a16:creationId xmlns:a16="http://schemas.microsoft.com/office/drawing/2014/main" id="{0B4F15F1-57F5-40B8-9CFE-8986903A16F7}"/>
            </a:ext>
          </a:extLst>
        </xdr:cNvPr>
        <xdr:cNvGrpSpPr/>
      </xdr:nvGrpSpPr>
      <xdr:grpSpPr>
        <a:xfrm>
          <a:off x="1442085" y="7522845"/>
          <a:ext cx="338794" cy="286892"/>
          <a:chOff x="2235570" y="2804160"/>
          <a:chExt cx="338794" cy="286892"/>
        </a:xfrm>
      </xdr:grpSpPr>
      <xdr:sp macro="" textlink="">
        <xdr:nvSpPr>
          <xdr:cNvPr id="125" name="Pentagone régulier 49">
            <a:extLst>
              <a:ext uri="{FF2B5EF4-FFF2-40B4-BE49-F238E27FC236}">
                <a16:creationId xmlns:a16="http://schemas.microsoft.com/office/drawing/2014/main" id="{20E03405-54D8-4245-B60D-1D43FB3B641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6" name="Oval 125">
            <a:extLst>
              <a:ext uri="{FF2B5EF4-FFF2-40B4-BE49-F238E27FC236}">
                <a16:creationId xmlns:a16="http://schemas.microsoft.com/office/drawing/2014/main" id="{E3DFF48E-DF4F-481C-B35F-E2FB8ACA45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919CC34D-1418-4B5A-87E7-145B1ADA5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635655</xdr:colOff>
      <xdr:row>9</xdr:row>
      <xdr:rowOff>377130</xdr:rowOff>
    </xdr:from>
    <xdr:to>
      <xdr:col>3</xdr:col>
      <xdr:colOff>73759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98CDC5FB-73E4-453C-9F90-1403B752F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163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571171</xdr:colOff>
      <xdr:row>9</xdr:row>
      <xdr:rowOff>377130</xdr:rowOff>
    </xdr:from>
    <xdr:to>
      <xdr:col>4</xdr:col>
      <xdr:colOff>9274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A713C6F0-F144-4719-9194-5BE068489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0613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541931</xdr:colOff>
      <xdr:row>9</xdr:row>
      <xdr:rowOff>377130</xdr:rowOff>
    </xdr:from>
    <xdr:to>
      <xdr:col>4</xdr:col>
      <xdr:colOff>879023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965B817C-A009-4FFE-A347-1E2A4FA38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588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524714</xdr:colOff>
      <xdr:row>9</xdr:row>
      <xdr:rowOff>377130</xdr:rowOff>
    </xdr:from>
    <xdr:to>
      <xdr:col>5</xdr:col>
      <xdr:colOff>861806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3BBA9950-E4F7-4293-A8E8-C2FDB7B7C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5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202748</xdr:colOff>
      <xdr:row>9</xdr:row>
      <xdr:rowOff>380261</xdr:rowOff>
    </xdr:from>
    <xdr:to>
      <xdr:col>2</xdr:col>
      <xdr:colOff>539298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A5FD53D5-BB0A-410F-9AB9-B5142F1C2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9068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683B498A-49E5-48EA-88A6-0E10A6758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087C15DC-95AD-41EB-82AB-A16444F99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0B03B17-E974-434C-8CDA-B124A300C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6</xdr:col>
      <xdr:colOff>514071</xdr:colOff>
      <xdr:row>9</xdr:row>
      <xdr:rowOff>373853</xdr:rowOff>
    </xdr:from>
    <xdr:to>
      <xdr:col>6</xdr:col>
      <xdr:colOff>851163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6E236E41-7016-4DA4-BA9A-930A4C3EE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6004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488296</xdr:colOff>
      <xdr:row>9</xdr:row>
      <xdr:rowOff>373853</xdr:rowOff>
    </xdr:from>
    <xdr:to>
      <xdr:col>7</xdr:col>
      <xdr:colOff>825388</xdr:colOff>
      <xdr:row>9</xdr:row>
      <xdr:rowOff>717527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0035F62D-028E-4391-845F-5EB83B217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9217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541152</xdr:colOff>
      <xdr:row>12</xdr:row>
      <xdr:rowOff>382045</xdr:rowOff>
    </xdr:from>
    <xdr:to>
      <xdr:col>3</xdr:col>
      <xdr:colOff>878244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304275C9-9001-425F-A879-BE6FC382B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118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541931</xdr:colOff>
      <xdr:row>12</xdr:row>
      <xdr:rowOff>358556</xdr:rowOff>
    </xdr:from>
    <xdr:to>
      <xdr:col>4</xdr:col>
      <xdr:colOff>879023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B7D5CBE6-1BCF-4310-A38B-116A50F40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5886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524714</xdr:colOff>
      <xdr:row>12</xdr:row>
      <xdr:rowOff>365747</xdr:rowOff>
    </xdr:from>
    <xdr:to>
      <xdr:col>5</xdr:col>
      <xdr:colOff>861806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BE4C3429-513B-4A97-9FCE-0FBCDA8AC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58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514071</xdr:colOff>
      <xdr:row>12</xdr:row>
      <xdr:rowOff>365747</xdr:rowOff>
    </xdr:from>
    <xdr:to>
      <xdr:col>6</xdr:col>
      <xdr:colOff>851163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26C3B5C0-663E-47DD-96BD-95BE0787F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600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488296</xdr:colOff>
      <xdr:row>12</xdr:row>
      <xdr:rowOff>365747</xdr:rowOff>
    </xdr:from>
    <xdr:to>
      <xdr:col>7</xdr:col>
      <xdr:colOff>825388</xdr:colOff>
      <xdr:row>12</xdr:row>
      <xdr:rowOff>709421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F5A0384C-39F0-4DDF-9C47-625E71AAC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921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487644</xdr:colOff>
      <xdr:row>12</xdr:row>
      <xdr:rowOff>390607</xdr:rowOff>
    </xdr:from>
    <xdr:to>
      <xdr:col>2</xdr:col>
      <xdr:colOff>824736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86A8817D-15B1-48F4-A4BD-6B9B0D9D8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362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541931</xdr:colOff>
      <xdr:row>15</xdr:row>
      <xdr:rowOff>388053</xdr:rowOff>
    </xdr:from>
    <xdr:to>
      <xdr:col>4</xdr:col>
      <xdr:colOff>876721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EB2152EE-FB66-4166-9821-EEA56099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5886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524714</xdr:colOff>
      <xdr:row>15</xdr:row>
      <xdr:rowOff>395244</xdr:rowOff>
    </xdr:from>
    <xdr:to>
      <xdr:col>5</xdr:col>
      <xdr:colOff>861806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1C1E1FB7-39A6-4008-BB42-29B7ACE39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58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514071</xdr:colOff>
      <xdr:row>15</xdr:row>
      <xdr:rowOff>395244</xdr:rowOff>
    </xdr:from>
    <xdr:to>
      <xdr:col>6</xdr:col>
      <xdr:colOff>851163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DF2F6EED-249A-431F-8134-BA8DE2E45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600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488296</xdr:colOff>
      <xdr:row>15</xdr:row>
      <xdr:rowOff>395244</xdr:rowOff>
    </xdr:from>
    <xdr:to>
      <xdr:col>7</xdr:col>
      <xdr:colOff>825388</xdr:colOff>
      <xdr:row>15</xdr:row>
      <xdr:rowOff>738918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4134842A-5FD8-4E09-843A-0588E2CFA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9217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618777</xdr:colOff>
      <xdr:row>15</xdr:row>
      <xdr:rowOff>411542</xdr:rowOff>
    </xdr:from>
    <xdr:to>
      <xdr:col>3</xdr:col>
      <xdr:colOff>56881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A3971305-4003-4D44-AF3E-850616BB1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475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178250</xdr:colOff>
      <xdr:row>15</xdr:row>
      <xdr:rowOff>414673</xdr:rowOff>
    </xdr:from>
    <xdr:to>
      <xdr:col>2</xdr:col>
      <xdr:colOff>514800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id="{DE728F44-E9D5-4739-92BA-1D63764B4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4570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533353</xdr:colOff>
      <xdr:row>15</xdr:row>
      <xdr:rowOff>408264</xdr:rowOff>
    </xdr:from>
    <xdr:to>
      <xdr:col>3</xdr:col>
      <xdr:colOff>870445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4043D4DD-B371-494D-9DC9-43585DD7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68833" y="543746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383839</xdr:colOff>
      <xdr:row>12</xdr:row>
      <xdr:rowOff>372139</xdr:rowOff>
    </xdr:from>
    <xdr:to>
      <xdr:col>1</xdr:col>
      <xdr:colOff>720931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844B2766-F9FF-4145-A960-53C69B4FB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828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383839</xdr:colOff>
      <xdr:row>15</xdr:row>
      <xdr:rowOff>355472</xdr:rowOff>
    </xdr:from>
    <xdr:to>
      <xdr:col>1</xdr:col>
      <xdr:colOff>720931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F5E2ABCA-EDB4-4963-9B6C-C6BE324CA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828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383839</xdr:colOff>
      <xdr:row>18</xdr:row>
      <xdr:rowOff>393531</xdr:rowOff>
    </xdr:from>
    <xdr:to>
      <xdr:col>1</xdr:col>
      <xdr:colOff>720931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03061A26-9529-4867-A319-931794E40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828" y="6472407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1</xdr:col>
      <xdr:colOff>306340</xdr:colOff>
      <xdr:row>9</xdr:row>
      <xdr:rowOff>262590</xdr:rowOff>
    </xdr:from>
    <xdr:to>
      <xdr:col>1</xdr:col>
      <xdr:colOff>642890</xdr:colOff>
      <xdr:row>9</xdr:row>
      <xdr:rowOff>605490</xdr:rowOff>
    </xdr:to>
    <xdr:pic>
      <xdr:nvPicPr>
        <xdr:cNvPr id="89" name="Picture 236">
          <a:extLst>
            <a:ext uri="{FF2B5EF4-FFF2-40B4-BE49-F238E27FC236}">
              <a16:creationId xmlns:a16="http://schemas.microsoft.com/office/drawing/2014/main" id="{BA0BBC89-BC53-46C8-86B1-EB9BDECE7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3500" y="296007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132208</xdr:colOff>
      <xdr:row>15</xdr:row>
      <xdr:rowOff>229243</xdr:rowOff>
    </xdr:from>
    <xdr:to>
      <xdr:col>1</xdr:col>
      <xdr:colOff>468758</xdr:colOff>
      <xdr:row>15</xdr:row>
      <xdr:rowOff>572143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E8F4FE08-0F0F-4C23-8DA8-9C4DD5854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9368" y="5174623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0554882A-1831-42E5-A6E3-05BD896B0754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63388236-090E-4DC8-BF81-E6F80D26F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073D8B7F-B7E9-4079-9C07-999920392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070A1D8A-B796-4675-A977-28B51FDD3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id="{D5BBE8CA-12CF-4DE4-9A99-8B8ED552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B4247894-90D4-45AE-A186-E36224801B37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id="{843D5BEC-BA07-444A-B84E-B0F2BF8E1AA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CC696953-C94E-4D41-B7A9-C681A18BB9E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5E65B9C3-79DA-42FA-AF04-32A998202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E76E3ED1-3EC4-48B9-80FF-82805A89A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6B84CC49-5BB2-454B-BCD4-66EC0188B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4D964C36-6D08-47D3-B9E4-CA1B8AE3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ABED9C6E-E92D-4043-9B58-8C6E319B192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F13CA157-6228-45B2-B46A-1AB701009087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224B79B1-B031-403B-8692-0CE1D67F5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29440BE4-318F-4B42-ACE2-7C6628987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F0F70E52-2000-450F-AE40-74DC1FEE2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id="{8A4C7403-03B7-477D-89C3-46AD554B0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E2F5A113-965D-495D-94D4-3563BC7EB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E4F0A151-2554-4ED7-90F3-BC114FDD3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BAE77D68-DEDB-436F-8EA9-15231969A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0F1E07B2-D531-470C-B331-DFD98A97A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5A47FEB4-CE71-47EE-8E21-0FEEA5F85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92149945-6E78-42B8-A082-9A78864B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23AA94B2-5B9D-4BFA-A22B-6FDBD4128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1E043008-D459-490B-8114-1AFBB929F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E0654128-7BFA-4C5E-9ECC-EACD097AB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D4E98426-4228-4E45-8AC9-241612284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276E436-909D-4F6B-892F-FDB3975F3E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80A16466-3560-4F0D-9D58-9752672DF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51D802B7-F76D-41DF-BC7C-2D42D4962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01830E8-5DE4-470B-8BC7-1740A9264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96C14946-E571-42A3-B200-0158091BF0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C28E4AE7-4A79-47D6-8F4C-758C1079B4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F4E4DF7-4495-435C-AC2E-7C299D192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23464B9C-673C-4350-8AC7-7AA2B35354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096D08A-1475-467E-8EFC-F3ABFA203A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5BD3B96-894F-4607-8B91-37375E66E8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845FC7C-2EB6-452D-A145-C2E4D8C35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9D1E4E9-3FAD-4710-91B3-73FF381FD4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126B08D0-A30D-4427-B55A-5D5122EA0C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2294AE05-B986-4E5C-AFA4-4A592E2C1C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45A58B1-36DA-4671-96BC-5F2237FE6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1D14F842-C43C-44C5-AC4C-874B8C9709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D7B67877-0699-43A3-9DFC-EAF51B259A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63FF4CE1-4714-473A-BC22-EFC7C10154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EDB63B66-5559-4C4D-B9FE-497F12F275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F759479C-407D-4500-A30D-B5D1ED53E55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id="{698F4E38-3DE5-47A3-8B05-B2967DE5D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0536EDDF-9BB3-4E4B-BDFF-FBD691EA9E9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16658C7E-C21C-4AA6-9861-6D7BB3A0CC9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205740</xdr:colOff>
      <xdr:row>9</xdr:row>
      <xdr:rowOff>76200</xdr:rowOff>
    </xdr:from>
    <xdr:to>
      <xdr:col>3</xdr:col>
      <xdr:colOff>544534</xdr:colOff>
      <xdr:row>9</xdr:row>
      <xdr:rowOff>363092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E687E340-2C05-4BC2-BE93-177A9EDCC07F}"/>
            </a:ext>
          </a:extLst>
        </xdr:cNvPr>
        <xdr:cNvGrpSpPr/>
      </xdr:nvGrpSpPr>
      <xdr:grpSpPr>
        <a:xfrm>
          <a:off x="2358390" y="278130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F7B627A6-3B80-4081-8421-A383D170A7F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24EBB37C-F835-4C46-B82C-88B3697EBD8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251460</xdr:colOff>
      <xdr:row>12</xdr:row>
      <xdr:rowOff>144780</xdr:rowOff>
    </xdr:from>
    <xdr:to>
      <xdr:col>2</xdr:col>
      <xdr:colOff>590254</xdr:colOff>
      <xdr:row>12</xdr:row>
      <xdr:rowOff>431672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F673A908-4617-4608-AEB5-8F32C8BE91FC}"/>
            </a:ext>
          </a:extLst>
        </xdr:cNvPr>
        <xdr:cNvGrpSpPr/>
      </xdr:nvGrpSpPr>
      <xdr:grpSpPr>
        <a:xfrm>
          <a:off x="1403985" y="39738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26DBD58B-8414-4A34-8961-71818DDB14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22ED9F85-DD1E-49D9-9E28-2C51013E21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205740</xdr:colOff>
      <xdr:row>15</xdr:row>
      <xdr:rowOff>144780</xdr:rowOff>
    </xdr:from>
    <xdr:to>
      <xdr:col>3</xdr:col>
      <xdr:colOff>544534</xdr:colOff>
      <xdr:row>15</xdr:row>
      <xdr:rowOff>431672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69E72784-B09E-4C23-AB94-574FA8D9C46A}"/>
            </a:ext>
          </a:extLst>
        </xdr:cNvPr>
        <xdr:cNvGrpSpPr/>
      </xdr:nvGrpSpPr>
      <xdr:grpSpPr>
        <a:xfrm>
          <a:off x="2358390" y="510730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AA3ECE18-F8E9-4B37-A339-ADF017CC26A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1805B0DE-10E5-4D98-BBAA-2040947F1DC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205740</xdr:rowOff>
    </xdr:from>
    <xdr:to>
      <xdr:col>2</xdr:col>
      <xdr:colOff>628354</xdr:colOff>
      <xdr:row>18</xdr:row>
      <xdr:rowOff>492632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A9E73650-9CD3-4BCC-B657-F7A2E595EDCC}"/>
            </a:ext>
          </a:extLst>
        </xdr:cNvPr>
        <xdr:cNvGrpSpPr/>
      </xdr:nvGrpSpPr>
      <xdr:grpSpPr>
        <a:xfrm>
          <a:off x="1442085" y="629221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432311C3-CC60-4AFE-B4F9-C53D247394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9C3F64D1-6D3D-43FA-8507-54862414EE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BF493CA9-15C8-4AD8-8F70-208E8C457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524352</xdr:colOff>
      <xdr:row>9</xdr:row>
      <xdr:rowOff>377130</xdr:rowOff>
    </xdr:from>
    <xdr:to>
      <xdr:col>3</xdr:col>
      <xdr:colOff>861444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BC1A61AE-4A8B-4DBF-B182-7CA77752C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931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459867</xdr:colOff>
      <xdr:row>9</xdr:row>
      <xdr:rowOff>377130</xdr:rowOff>
    </xdr:from>
    <xdr:to>
      <xdr:col>4</xdr:col>
      <xdr:colOff>796959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109213C5-28AB-4B6A-BA40-085094FC0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9382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430627</xdr:colOff>
      <xdr:row>9</xdr:row>
      <xdr:rowOff>377130</xdr:rowOff>
    </xdr:from>
    <xdr:to>
      <xdr:col>5</xdr:col>
      <xdr:colOff>767719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CA651875-86CB-4672-8601-7302817F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357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413410</xdr:colOff>
      <xdr:row>9</xdr:row>
      <xdr:rowOff>377130</xdr:rowOff>
    </xdr:from>
    <xdr:to>
      <xdr:col>6</xdr:col>
      <xdr:colOff>750502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115F2B9F-A309-4D77-8ED4-8A6C5861A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34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53345</xdr:colOff>
      <xdr:row>9</xdr:row>
      <xdr:rowOff>380261</xdr:rowOff>
    </xdr:from>
    <xdr:to>
      <xdr:col>3</xdr:col>
      <xdr:colOff>389895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B94334A3-97F1-4F0D-897C-FFDF7500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8825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9FCEF496-4F3C-4A17-B2F2-2B0339E12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716280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215975E6-6F53-4C61-98C4-4C5CB018D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3440" y="8592207"/>
          <a:ext cx="315062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2A9CEBE-2E4F-4387-AFDC-464D7FFC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7</xdr:col>
      <xdr:colOff>402768</xdr:colOff>
      <xdr:row>9</xdr:row>
      <xdr:rowOff>373853</xdr:rowOff>
    </xdr:from>
    <xdr:to>
      <xdr:col>7</xdr:col>
      <xdr:colOff>739860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AD6F343B-F894-4E22-991F-A2788DB70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3689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308497</xdr:colOff>
      <xdr:row>12</xdr:row>
      <xdr:rowOff>356728</xdr:rowOff>
    </xdr:from>
    <xdr:to>
      <xdr:col>1</xdr:col>
      <xdr:colOff>645589</xdr:colOff>
      <xdr:row>12</xdr:row>
      <xdr:rowOff>700402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BF58C77F-43CD-42C8-98A7-2C313FB52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486" y="418385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429848</xdr:colOff>
      <xdr:row>12</xdr:row>
      <xdr:rowOff>382045</xdr:rowOff>
    </xdr:from>
    <xdr:to>
      <xdr:col>4</xdr:col>
      <xdr:colOff>766940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99D3F645-2AEC-4F98-904D-0E2B56441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3803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430627</xdr:colOff>
      <xdr:row>12</xdr:row>
      <xdr:rowOff>358556</xdr:rowOff>
    </xdr:from>
    <xdr:to>
      <xdr:col>5</xdr:col>
      <xdr:colOff>767719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A98E5349-29E3-4DFB-8725-250ABF1EB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3571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413410</xdr:colOff>
      <xdr:row>12</xdr:row>
      <xdr:rowOff>365747</xdr:rowOff>
    </xdr:from>
    <xdr:to>
      <xdr:col>6</xdr:col>
      <xdr:colOff>750502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6646F121-E3C6-446D-820C-719685C9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343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402768</xdr:colOff>
      <xdr:row>12</xdr:row>
      <xdr:rowOff>365747</xdr:rowOff>
    </xdr:from>
    <xdr:to>
      <xdr:col>7</xdr:col>
      <xdr:colOff>739860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C54A2851-C1FF-4BBA-B824-808DD9FAC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3689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308497</xdr:colOff>
      <xdr:row>15</xdr:row>
      <xdr:rowOff>340061</xdr:rowOff>
    </xdr:from>
    <xdr:to>
      <xdr:col>1</xdr:col>
      <xdr:colOff>645589</xdr:colOff>
      <xdr:row>15</xdr:row>
      <xdr:rowOff>683735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DF3A0E4C-F83B-41BE-BA30-9C3979E05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486" y="529734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376341</xdr:colOff>
      <xdr:row>12</xdr:row>
      <xdr:rowOff>390607</xdr:rowOff>
    </xdr:from>
    <xdr:to>
      <xdr:col>3</xdr:col>
      <xdr:colOff>713433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9683C3E0-6073-45AD-9451-6CF2C842C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130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430627</xdr:colOff>
      <xdr:row>15</xdr:row>
      <xdr:rowOff>388053</xdr:rowOff>
    </xdr:from>
    <xdr:to>
      <xdr:col>5</xdr:col>
      <xdr:colOff>765417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EA83B6F4-3924-4917-8FE4-B6645735E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3571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413410</xdr:colOff>
      <xdr:row>15</xdr:row>
      <xdr:rowOff>395244</xdr:rowOff>
    </xdr:from>
    <xdr:to>
      <xdr:col>6</xdr:col>
      <xdr:colOff>750502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582474EF-C516-47F9-8FDE-99D09ECFA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5343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402768</xdr:colOff>
      <xdr:row>15</xdr:row>
      <xdr:rowOff>395244</xdr:rowOff>
    </xdr:from>
    <xdr:to>
      <xdr:col>7</xdr:col>
      <xdr:colOff>739860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68FD403A-8905-4159-ACC5-209E4EDC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3689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308497</xdr:colOff>
      <xdr:row>18</xdr:row>
      <xdr:rowOff>378120</xdr:rowOff>
    </xdr:from>
    <xdr:to>
      <xdr:col>1</xdr:col>
      <xdr:colOff>645589</xdr:colOff>
      <xdr:row>18</xdr:row>
      <xdr:rowOff>721794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06CCF344-FFB0-4D49-AB09-E9F83EEE6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486" y="645699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507474</xdr:colOff>
      <xdr:row>15</xdr:row>
      <xdr:rowOff>411542</xdr:rowOff>
    </xdr:from>
    <xdr:to>
      <xdr:col>3</xdr:col>
      <xdr:colOff>844566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8EC7875D-E7E8-44CE-8425-C93B8BA4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42440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36467</xdr:colOff>
      <xdr:row>15</xdr:row>
      <xdr:rowOff>414673</xdr:rowOff>
    </xdr:from>
    <xdr:to>
      <xdr:col>3</xdr:col>
      <xdr:colOff>373017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id="{5B380B95-47C9-4BC1-90C6-0C4C222BB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71947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422049</xdr:colOff>
      <xdr:row>15</xdr:row>
      <xdr:rowOff>408264</xdr:rowOff>
    </xdr:from>
    <xdr:to>
      <xdr:col>4</xdr:col>
      <xdr:colOff>759141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5698178B-8563-447C-B613-DF0E411D4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04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272535</xdr:colOff>
      <xdr:row>12</xdr:row>
      <xdr:rowOff>372139</xdr:rowOff>
    </xdr:from>
    <xdr:to>
      <xdr:col>2</xdr:col>
      <xdr:colOff>609627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BE60071C-442C-4197-B18F-952E09E16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513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272535</xdr:colOff>
      <xdr:row>15</xdr:row>
      <xdr:rowOff>355472</xdr:rowOff>
    </xdr:from>
    <xdr:to>
      <xdr:col>2</xdr:col>
      <xdr:colOff>609627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87089FCB-2E55-43AD-8B9B-77CB9ED94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513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272535</xdr:colOff>
      <xdr:row>18</xdr:row>
      <xdr:rowOff>393531</xdr:rowOff>
    </xdr:from>
    <xdr:to>
      <xdr:col>2</xdr:col>
      <xdr:colOff>609627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DB261FA6-F906-4276-A371-B9372732A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513" y="6472407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299662</xdr:colOff>
      <xdr:row>9</xdr:row>
      <xdr:rowOff>222606</xdr:rowOff>
    </xdr:from>
    <xdr:to>
      <xdr:col>2</xdr:col>
      <xdr:colOff>636212</xdr:colOff>
      <xdr:row>9</xdr:row>
      <xdr:rowOff>565506</xdr:rowOff>
    </xdr:to>
    <xdr:pic>
      <xdr:nvPicPr>
        <xdr:cNvPr id="89" name="Picture 236">
          <a:extLst>
            <a:ext uri="{FF2B5EF4-FFF2-40B4-BE49-F238E27FC236}">
              <a16:creationId xmlns:a16="http://schemas.microsoft.com/office/drawing/2014/main" id="{5211444B-4672-40B8-955D-50595B738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640" y="2928134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15</xdr:row>
      <xdr:rowOff>167640</xdr:rowOff>
    </xdr:from>
    <xdr:to>
      <xdr:col>2</xdr:col>
      <xdr:colOff>412750</xdr:colOff>
      <xdr:row>15</xdr:row>
      <xdr:rowOff>510540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7DA7E432-BE09-40DF-8DD5-7301D5CBE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2520" y="511302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449E2230-6B10-49FB-8097-AFAFB9BAC0C8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F03D597D-A1BB-4183-B849-E66212E30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FDC21466-9CC5-4488-BAA1-36001BB03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94F17C6B-D9C8-42E7-9C3A-F02B77CD5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id="{0B62C40E-D282-4405-98AE-AF714772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B28AB865-DA47-4A8E-9A9D-401C94D5E64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id="{D8F42B30-ACBE-4786-9E7D-3BD97F835727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2812EB81-2B36-46BF-945B-041CDD4FBCD1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BFC2B899-43B4-4F69-BAB2-4A3F6933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47A378A4-2BBA-4C66-8083-5D3D0A66C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10D58C64-18FE-4EC8-A9B7-AD32FD859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0E311077-21D8-4C92-BF6B-F6DC15574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066C7A5B-59B5-486E-A1AD-60D641DD7C1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4045E666-5705-42CD-8E74-5A3050B2BFAB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B3E17CB8-AF84-41A1-8A40-DA99AF1EA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A08BB8F7-7AC7-4F54-A870-3607BD02B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8F2CEAD0-738F-4E14-8322-D4F7FB384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id="{BA5BEA77-7656-4CFD-8FA0-F10AA1AD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913A2087-0B3A-4375-BAE6-DFED14AC6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22037E2E-9114-43C2-A0C9-83FF30523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AAC6F81F-08E7-4A39-B078-3BB16D443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BC4BF840-5490-4AFD-9B6D-033C82078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C40A7E57-D604-4395-BEAD-7A3966639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570397CF-A778-4B76-8826-2CA92DFC1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60EDCD99-3F49-4033-95B9-ADC89E1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077FBC13-AD2E-444B-898B-42FA8BB5F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EC6E91F-5FF6-40F9-89D9-9D38306D31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17E905B4-1456-49B1-8808-4EA3836517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EFA4ADAB-06C3-421F-891F-9303134FED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243B95CA-E936-4F05-91C9-805FD4B256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B0EE154A-A8AF-4E8C-8C16-51E677129C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CC061FA-69FB-40C7-8CA3-7ADDBDF863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CB81A0D-5514-41EA-8F79-DEFE4407A6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F0F0CD9C-F10D-4E1D-BCBA-AB29F7E05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52BFCA5-207D-40B5-A6BD-DBA867ED4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0837283-E946-48AC-B7FA-8ABB8A422A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6B22DBF-F309-4DCF-B055-F75CED2E1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4BABED82-DC47-481A-9AC3-D3C2A98BE0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35BF4B2-32AD-4943-976E-B976A90C96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17C39586-4BD7-4A1C-AF8E-F39E972A9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79B82EE-2EE1-4B78-A742-92D1F9CD8E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CBF3733A-8691-4985-A374-42EBDBB19D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4A0B6F67-8C5B-4127-B4B1-2E912F5C8E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E303ED01-FA74-4C5B-B411-33D1A097F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C49EA5B2-0B2D-4E69-A561-BF572A5AA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BD2F60F4-8A0E-4271-ACCC-8C76AF7EF0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9652CC0-A2BD-4C7F-826D-F8FF930E8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C6F8F3E6-7CC2-4B2F-A76B-209520D4FFDB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id="{61BAB278-E073-4A51-8EE4-1E59E435B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D6AC3CA9-EAE3-4A7B-B254-4A97186E101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AF9182E2-4AF7-463F-AE1B-60D7829927D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243840</xdr:colOff>
      <xdr:row>9</xdr:row>
      <xdr:rowOff>99060</xdr:rowOff>
    </xdr:from>
    <xdr:to>
      <xdr:col>4</xdr:col>
      <xdr:colOff>582634</xdr:colOff>
      <xdr:row>9</xdr:row>
      <xdr:rowOff>385952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798304A2-45CB-467F-AD97-BAEEC3B1CF65}"/>
            </a:ext>
          </a:extLst>
        </xdr:cNvPr>
        <xdr:cNvGrpSpPr/>
      </xdr:nvGrpSpPr>
      <xdr:grpSpPr>
        <a:xfrm>
          <a:off x="3396615" y="280416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1022FE75-A210-4252-99E1-1BEA2A5FDD0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426918B1-3BBB-474D-97F7-924B5F7B11E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251460</xdr:colOff>
      <xdr:row>12</xdr:row>
      <xdr:rowOff>91440</xdr:rowOff>
    </xdr:from>
    <xdr:to>
      <xdr:col>3</xdr:col>
      <xdr:colOff>590254</xdr:colOff>
      <xdr:row>12</xdr:row>
      <xdr:rowOff>378332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4115D562-54F5-4A8A-A57A-F61581222671}"/>
            </a:ext>
          </a:extLst>
        </xdr:cNvPr>
        <xdr:cNvGrpSpPr/>
      </xdr:nvGrpSpPr>
      <xdr:grpSpPr>
        <a:xfrm>
          <a:off x="2404110" y="392049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040D0E62-5E74-4D8E-AD68-C77AA6DA1A2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B21CDD39-C501-4F45-A741-E05673B4C70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243840</xdr:colOff>
      <xdr:row>15</xdr:row>
      <xdr:rowOff>167640</xdr:rowOff>
    </xdr:from>
    <xdr:to>
      <xdr:col>4</xdr:col>
      <xdr:colOff>582634</xdr:colOff>
      <xdr:row>15</xdr:row>
      <xdr:rowOff>454532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F34BD1DA-FB64-4DE8-B9B4-97A60604F4C9}"/>
            </a:ext>
          </a:extLst>
        </xdr:cNvPr>
        <xdr:cNvGrpSpPr/>
      </xdr:nvGrpSpPr>
      <xdr:grpSpPr>
        <a:xfrm>
          <a:off x="3396615" y="513016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BAA1123C-46F4-4ACA-A118-EE538610E56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9247FE24-28AE-483E-B279-BA6A22CFDF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327660</xdr:colOff>
      <xdr:row>18</xdr:row>
      <xdr:rowOff>228600</xdr:rowOff>
    </xdr:from>
    <xdr:to>
      <xdr:col>3</xdr:col>
      <xdr:colOff>666454</xdr:colOff>
      <xdr:row>18</xdr:row>
      <xdr:rowOff>515492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BBED1234-3704-4239-9F23-EFA139FC20B1}"/>
            </a:ext>
          </a:extLst>
        </xdr:cNvPr>
        <xdr:cNvGrpSpPr/>
      </xdr:nvGrpSpPr>
      <xdr:grpSpPr>
        <a:xfrm>
          <a:off x="2480310" y="631507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38808F40-DCC1-4B2A-820E-A8B24A8D439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762BE4F9-0618-4B55-861C-E2770CC3382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E92C6F89-A0BE-49BB-9461-3AE0E802D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515794</xdr:colOff>
      <xdr:row>9</xdr:row>
      <xdr:rowOff>377130</xdr:rowOff>
    </xdr:from>
    <xdr:to>
      <xdr:col>4</xdr:col>
      <xdr:colOff>852886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42C18B50-1C58-4E5E-94F1-1C428F195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974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451309</xdr:colOff>
      <xdr:row>9</xdr:row>
      <xdr:rowOff>377130</xdr:rowOff>
    </xdr:from>
    <xdr:to>
      <xdr:col>5</xdr:col>
      <xdr:colOff>788401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0ABB0875-E9E8-4BD5-8783-809A02953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425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422069</xdr:colOff>
      <xdr:row>9</xdr:row>
      <xdr:rowOff>377130</xdr:rowOff>
    </xdr:from>
    <xdr:to>
      <xdr:col>6</xdr:col>
      <xdr:colOff>759161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304CCEFD-768B-4940-B07F-ADF89788F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400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404853</xdr:colOff>
      <xdr:row>9</xdr:row>
      <xdr:rowOff>377130</xdr:rowOff>
    </xdr:from>
    <xdr:to>
      <xdr:col>7</xdr:col>
      <xdr:colOff>741945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D965715D-01A9-402D-9653-2EAD710BA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5774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204807</xdr:colOff>
      <xdr:row>9</xdr:row>
      <xdr:rowOff>380261</xdr:rowOff>
    </xdr:from>
    <xdr:to>
      <xdr:col>4</xdr:col>
      <xdr:colOff>541357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258551F0-C7E3-4E96-A9E3-5AE977673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8762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6964DF6B-9D4A-4B30-BC67-FC7C4A266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685483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8B5372FC-3232-4DF9-B547-28B21C43F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2643" y="8592207"/>
          <a:ext cx="34585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43FA058-E216-437A-A720-0AAB82AD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1</xdr:col>
      <xdr:colOff>394203</xdr:colOff>
      <xdr:row>12</xdr:row>
      <xdr:rowOff>339604</xdr:rowOff>
    </xdr:from>
    <xdr:to>
      <xdr:col>1</xdr:col>
      <xdr:colOff>731295</xdr:colOff>
      <xdr:row>12</xdr:row>
      <xdr:rowOff>683278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002868E4-F1D5-4D5A-8B61-A1493A1B2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1192" y="416672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299939</xdr:colOff>
      <xdr:row>12</xdr:row>
      <xdr:rowOff>356728</xdr:rowOff>
    </xdr:from>
    <xdr:to>
      <xdr:col>2</xdr:col>
      <xdr:colOff>637031</xdr:colOff>
      <xdr:row>12</xdr:row>
      <xdr:rowOff>700402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4A4635D9-575F-4815-BB56-CA42820CD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917" y="418385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421290</xdr:colOff>
      <xdr:row>12</xdr:row>
      <xdr:rowOff>382045</xdr:rowOff>
    </xdr:from>
    <xdr:to>
      <xdr:col>5</xdr:col>
      <xdr:colOff>758382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1CD6BD6C-1913-49B9-A1E1-1286AA8B1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423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422069</xdr:colOff>
      <xdr:row>12</xdr:row>
      <xdr:rowOff>358556</xdr:rowOff>
    </xdr:from>
    <xdr:to>
      <xdr:col>6</xdr:col>
      <xdr:colOff>759161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BD86EC54-D1AD-448F-9D6C-57A190AE6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4002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404853</xdr:colOff>
      <xdr:row>12</xdr:row>
      <xdr:rowOff>365747</xdr:rowOff>
    </xdr:from>
    <xdr:to>
      <xdr:col>7</xdr:col>
      <xdr:colOff>741945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FDBF0EFC-D852-43AD-9031-2D556F77B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577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394203</xdr:colOff>
      <xdr:row>15</xdr:row>
      <xdr:rowOff>322937</xdr:rowOff>
    </xdr:from>
    <xdr:to>
      <xdr:col>1</xdr:col>
      <xdr:colOff>731295</xdr:colOff>
      <xdr:row>15</xdr:row>
      <xdr:rowOff>666611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7D181BA6-1B49-4738-A0E5-DDC40C79A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1192" y="528021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299939</xdr:colOff>
      <xdr:row>15</xdr:row>
      <xdr:rowOff>340061</xdr:rowOff>
    </xdr:from>
    <xdr:to>
      <xdr:col>2</xdr:col>
      <xdr:colOff>637031</xdr:colOff>
      <xdr:row>15</xdr:row>
      <xdr:rowOff>683735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7A22EFD2-5BF0-402A-BF2B-2B329FBC7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917" y="529734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367783</xdr:colOff>
      <xdr:row>12</xdr:row>
      <xdr:rowOff>390607</xdr:rowOff>
    </xdr:from>
    <xdr:to>
      <xdr:col>4</xdr:col>
      <xdr:colOff>704875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8655CF0A-6246-48D0-925C-94F33E8D0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0173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422069</xdr:colOff>
      <xdr:row>15</xdr:row>
      <xdr:rowOff>388053</xdr:rowOff>
    </xdr:from>
    <xdr:to>
      <xdr:col>6</xdr:col>
      <xdr:colOff>756859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EFB4AE32-D769-4C76-992C-B8A781D90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4002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404853</xdr:colOff>
      <xdr:row>15</xdr:row>
      <xdr:rowOff>395244</xdr:rowOff>
    </xdr:from>
    <xdr:to>
      <xdr:col>7</xdr:col>
      <xdr:colOff>741945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25E960F1-AB7D-429D-8D56-0CD88E33A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577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394203</xdr:colOff>
      <xdr:row>18</xdr:row>
      <xdr:rowOff>360996</xdr:rowOff>
    </xdr:from>
    <xdr:to>
      <xdr:col>1</xdr:col>
      <xdr:colOff>731295</xdr:colOff>
      <xdr:row>18</xdr:row>
      <xdr:rowOff>704670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4A8ECD14-E7D8-4396-95A4-A304115EE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1192" y="643987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299939</xdr:colOff>
      <xdr:row>18</xdr:row>
      <xdr:rowOff>378120</xdr:rowOff>
    </xdr:from>
    <xdr:to>
      <xdr:col>2</xdr:col>
      <xdr:colOff>637031</xdr:colOff>
      <xdr:row>18</xdr:row>
      <xdr:rowOff>721794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32E277E0-2263-4F8E-B3A6-B819EEDBE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917" y="645699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498916</xdr:colOff>
      <xdr:row>15</xdr:row>
      <xdr:rowOff>411542</xdr:rowOff>
    </xdr:from>
    <xdr:to>
      <xdr:col>4</xdr:col>
      <xdr:colOff>836008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100ED8B5-7D00-445E-B25E-2E7B266EE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2871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187929</xdr:colOff>
      <xdr:row>15</xdr:row>
      <xdr:rowOff>414673</xdr:rowOff>
    </xdr:from>
    <xdr:to>
      <xdr:col>4</xdr:col>
      <xdr:colOff>524479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id="{18D746DB-CAE8-499B-848C-0027207AE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21884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413491</xdr:colOff>
      <xdr:row>15</xdr:row>
      <xdr:rowOff>408264</xdr:rowOff>
    </xdr:from>
    <xdr:to>
      <xdr:col>5</xdr:col>
      <xdr:colOff>750583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52DB9A05-4E7C-434B-8EB4-9ED336FA8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435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263978</xdr:colOff>
      <xdr:row>12</xdr:row>
      <xdr:rowOff>372139</xdr:rowOff>
    </xdr:from>
    <xdr:to>
      <xdr:col>3</xdr:col>
      <xdr:colOff>601070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E4DC5810-2329-4A5D-9FB8-44A3F2C21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8944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263978</xdr:colOff>
      <xdr:row>15</xdr:row>
      <xdr:rowOff>355472</xdr:rowOff>
    </xdr:from>
    <xdr:to>
      <xdr:col>3</xdr:col>
      <xdr:colOff>601070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F9876ED2-9E8F-408C-82B5-99F798529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8944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263978</xdr:colOff>
      <xdr:row>18</xdr:row>
      <xdr:rowOff>393531</xdr:rowOff>
    </xdr:from>
    <xdr:to>
      <xdr:col>3</xdr:col>
      <xdr:colOff>601070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4CF913C7-D8E7-4172-BFCB-6880641CE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8944" y="647240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291055</xdr:colOff>
      <xdr:row>9</xdr:row>
      <xdr:rowOff>232457</xdr:rowOff>
    </xdr:from>
    <xdr:to>
      <xdr:col>3</xdr:col>
      <xdr:colOff>628221</xdr:colOff>
      <xdr:row>9</xdr:row>
      <xdr:rowOff>575583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7F8C87E0-D977-4311-AA69-4A19F090E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6021" y="2937985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</xdr:colOff>
      <xdr:row>15</xdr:row>
      <xdr:rowOff>152400</xdr:rowOff>
    </xdr:from>
    <xdr:to>
      <xdr:col>3</xdr:col>
      <xdr:colOff>405130</xdr:colOff>
      <xdr:row>15</xdr:row>
      <xdr:rowOff>495300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388660D2-C2BA-420C-B008-B664389C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4060" y="509778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093B9B6C-96C6-449D-BC59-F9307F8F7690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CFACDA9F-9FF9-4CF9-A04C-C19A90C94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F83B2808-CEAD-4338-B5ED-B23005C84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F275CA69-2370-4D58-8C17-DF4159C9B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id="{79C0DB9C-74DB-40E3-95C2-FE9601E4A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56F8AFA0-269A-4FB1-B8BB-48B17C2165EB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id="{1333C024-726A-4A0F-A8C8-8737E1DCCBF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5948D216-52D5-4D64-9C24-0E18C17B517C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3762984C-9FDA-4D09-967D-23F78E037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45E575BF-535E-4E26-9758-4407E5DBE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619D1CC9-B629-431F-8F25-934C56EBF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D5DFC052-5E3D-4CC5-B417-F69CE8FDD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6A11D318-9020-4FA5-A02F-67B0B5BA5319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9FD55FE5-1A98-420C-B409-63F2646036DF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95917DEB-06AB-4636-88F0-E871F218C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7F42334B-56F7-4BE6-8D66-864C869F8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D287F82B-8CFD-448C-9D8F-01863A12E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id="{03BAEDD1-E118-42C6-A5B1-3136329C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CE569378-8424-46C4-B7A0-084F1992E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1D557688-5EBF-4557-8C89-79571B1D9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E1421EAE-4F2E-4DE9-84E1-7B89C3E0A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A05AD603-1821-46FC-8DE6-8A780C5C8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832DA10B-15A1-4BEC-9950-A447D83C0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47388F88-B66B-498B-B8EE-EFDB40D14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05708F3C-3633-4163-8531-AB73B05EF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E29D2F26-7689-4E1A-9ABC-36FE8AC9B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227F3716-7A4A-4D59-8E8A-D78380E097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58FF752D-C22D-455C-AA9D-A5AC381DB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706F5CE-50D0-4285-B2E9-B2ED5D4AA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27F95195-C64A-484B-B180-D427A666E4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DC2AB804-7AAA-4480-B363-4982778991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F9E63566-032C-4BC1-A16E-25A8140CAC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C8D75705-4116-48EF-9716-B70D4AA5F5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0960091-9EC1-4B08-BB2E-4599F30A9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D91EAB5-1393-4C02-9FF9-9099A3A7C4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F351BFBA-ED5E-4EC8-A03E-A0CE69ABB7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90CC4AA-22C5-4E41-BFCE-8B76D9E67F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22D6F05-8148-4EBD-888E-C88F939AB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B45D3E4-9504-468E-8FE3-421E28800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91A5A645-D373-45F5-BAC0-224F1DF288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DD4EF394-116F-41A9-9759-97E7C62226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4D70362E-656A-49EA-A1E2-4A908912DA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B67EE1BE-8DC7-4052-B897-3730636B0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EB2FB829-DAA1-4669-A04B-53424F0D4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4BB12288-4D1C-41F8-B5F1-58E7695D4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88793DCC-A84F-466D-ABB0-D0B3D2C6F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3F660C1-4BBF-4106-89E6-BAE77278A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1E44EB81-DA69-42A1-9EF9-9877CFD29997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id="{389FC0E9-3173-45B7-8269-CB255DE7E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55DA9929-DBA1-4AAD-AF61-9AD8AAF325A3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C47C986F-4654-472C-8A1F-5A0F2811E5B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198120</xdr:colOff>
      <xdr:row>9</xdr:row>
      <xdr:rowOff>152400</xdr:rowOff>
    </xdr:from>
    <xdr:to>
      <xdr:col>5</xdr:col>
      <xdr:colOff>536914</xdr:colOff>
      <xdr:row>9</xdr:row>
      <xdr:rowOff>439292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28EA4146-7E46-4283-98D4-E33E15688812}"/>
            </a:ext>
          </a:extLst>
        </xdr:cNvPr>
        <xdr:cNvGrpSpPr/>
      </xdr:nvGrpSpPr>
      <xdr:grpSpPr>
        <a:xfrm>
          <a:off x="4351020" y="285750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AB04E832-6DB2-4B81-B4BC-47F43E0964C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E36E363B-6DEE-494D-9F91-1A54F8C11FC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205740</xdr:colOff>
      <xdr:row>12</xdr:row>
      <xdr:rowOff>144780</xdr:rowOff>
    </xdr:from>
    <xdr:to>
      <xdr:col>4</xdr:col>
      <xdr:colOff>544534</xdr:colOff>
      <xdr:row>12</xdr:row>
      <xdr:rowOff>431672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8F011D43-5821-40B0-8334-F42E7B804C9B}"/>
            </a:ext>
          </a:extLst>
        </xdr:cNvPr>
        <xdr:cNvGrpSpPr/>
      </xdr:nvGrpSpPr>
      <xdr:grpSpPr>
        <a:xfrm>
          <a:off x="3358515" y="39738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F35EDAB7-E61C-483A-B944-243E608C1AE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983FD1D5-6993-4037-93AD-BB58E2EDD44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15</xdr:row>
      <xdr:rowOff>220980</xdr:rowOff>
    </xdr:from>
    <xdr:to>
      <xdr:col>5</xdr:col>
      <xdr:colOff>536914</xdr:colOff>
      <xdr:row>15</xdr:row>
      <xdr:rowOff>507872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B20A90F9-80D3-4DE4-B9DC-1315E81BE64E}"/>
            </a:ext>
          </a:extLst>
        </xdr:cNvPr>
        <xdr:cNvGrpSpPr/>
      </xdr:nvGrpSpPr>
      <xdr:grpSpPr>
        <a:xfrm>
          <a:off x="4351020" y="518350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E00331A0-2183-4947-8E89-777F4DC9A09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0D2687F8-D4F0-4258-BF41-4C593C3EC06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281940</xdr:colOff>
      <xdr:row>18</xdr:row>
      <xdr:rowOff>281940</xdr:rowOff>
    </xdr:from>
    <xdr:to>
      <xdr:col>4</xdr:col>
      <xdr:colOff>620734</xdr:colOff>
      <xdr:row>18</xdr:row>
      <xdr:rowOff>568832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00BE5EF0-DB98-49AB-87D2-272D30A2874A}"/>
            </a:ext>
          </a:extLst>
        </xdr:cNvPr>
        <xdr:cNvGrpSpPr/>
      </xdr:nvGrpSpPr>
      <xdr:grpSpPr>
        <a:xfrm>
          <a:off x="3434715" y="636841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AD943CB3-0945-496D-AEA5-5E99AD20986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A4E60310-AE82-4D5C-AEA4-C94BBFBBB32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E528DC01-AE82-4623-9272-C42EA5875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507235</xdr:colOff>
      <xdr:row>9</xdr:row>
      <xdr:rowOff>377130</xdr:rowOff>
    </xdr:from>
    <xdr:to>
      <xdr:col>5</xdr:col>
      <xdr:colOff>844327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33E3E350-B740-4699-A814-97D9232C7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017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442750</xdr:colOff>
      <xdr:row>9</xdr:row>
      <xdr:rowOff>377130</xdr:rowOff>
    </xdr:from>
    <xdr:to>
      <xdr:col>6</xdr:col>
      <xdr:colOff>779842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23850747-FDF5-4121-8509-64209A07B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468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413511</xdr:colOff>
      <xdr:row>9</xdr:row>
      <xdr:rowOff>377130</xdr:rowOff>
    </xdr:from>
    <xdr:to>
      <xdr:col>7</xdr:col>
      <xdr:colOff>750603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E3DE6AD4-5923-4BFB-9A6F-DEE14F4D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43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379163</xdr:colOff>
      <xdr:row>18</xdr:row>
      <xdr:rowOff>351444</xdr:rowOff>
    </xdr:from>
    <xdr:to>
      <xdr:col>1</xdr:col>
      <xdr:colOff>716255</xdr:colOff>
      <xdr:row>18</xdr:row>
      <xdr:rowOff>695118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820529A5-8BDF-4470-81A9-09FFD281A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52" y="643032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196248</xdr:colOff>
      <xdr:row>9</xdr:row>
      <xdr:rowOff>380261</xdr:rowOff>
    </xdr:from>
    <xdr:to>
      <xdr:col>5</xdr:col>
      <xdr:colOff>532798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5AAE58AA-5268-4517-8805-13B0E1579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29192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F342526A-092D-4803-9FED-32651C441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9EA55486-6F99-4F1B-8C46-B16AF6B34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5A55D1D-FE89-4AF2-A166-F4457DDDA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2</xdr:col>
      <xdr:colOff>385644</xdr:colOff>
      <xdr:row>12</xdr:row>
      <xdr:rowOff>339604</xdr:rowOff>
    </xdr:from>
    <xdr:to>
      <xdr:col>2</xdr:col>
      <xdr:colOff>722736</xdr:colOff>
      <xdr:row>12</xdr:row>
      <xdr:rowOff>683278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E1810235-411E-4792-BFD2-135AB89C0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1622" y="416672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291381</xdr:colOff>
      <xdr:row>12</xdr:row>
      <xdr:rowOff>356728</xdr:rowOff>
    </xdr:from>
    <xdr:to>
      <xdr:col>3</xdr:col>
      <xdr:colOff>628473</xdr:colOff>
      <xdr:row>12</xdr:row>
      <xdr:rowOff>700402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26EB3B38-131F-4F66-93C9-A3509336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6347" y="418385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412731</xdr:colOff>
      <xdr:row>12</xdr:row>
      <xdr:rowOff>382045</xdr:rowOff>
    </xdr:from>
    <xdr:to>
      <xdr:col>6</xdr:col>
      <xdr:colOff>749823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6FCD4418-4E27-4C83-8E11-1FAA2E564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466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413511</xdr:colOff>
      <xdr:row>12</xdr:row>
      <xdr:rowOff>358556</xdr:rowOff>
    </xdr:from>
    <xdr:to>
      <xdr:col>7</xdr:col>
      <xdr:colOff>750603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FD2E7D7B-1473-4DA4-B987-EFEAEC71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432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379163</xdr:colOff>
      <xdr:row>12</xdr:row>
      <xdr:rowOff>331499</xdr:rowOff>
    </xdr:from>
    <xdr:to>
      <xdr:col>1</xdr:col>
      <xdr:colOff>716255</xdr:colOff>
      <xdr:row>12</xdr:row>
      <xdr:rowOff>675173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B3CCD92F-A4F5-44E7-8C0F-307E2FBE3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52" y="415862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385644</xdr:colOff>
      <xdr:row>15</xdr:row>
      <xdr:rowOff>322937</xdr:rowOff>
    </xdr:from>
    <xdr:to>
      <xdr:col>2</xdr:col>
      <xdr:colOff>722736</xdr:colOff>
      <xdr:row>15</xdr:row>
      <xdr:rowOff>666611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F0B17BDF-E743-43C8-B450-CEE0E0D1F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1622" y="528021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291381</xdr:colOff>
      <xdr:row>15</xdr:row>
      <xdr:rowOff>340061</xdr:rowOff>
    </xdr:from>
    <xdr:to>
      <xdr:col>3</xdr:col>
      <xdr:colOff>628473</xdr:colOff>
      <xdr:row>15</xdr:row>
      <xdr:rowOff>683735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438877CA-2A88-4CFC-87D3-26A41F998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6347" y="529734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359224</xdr:colOff>
      <xdr:row>12</xdr:row>
      <xdr:rowOff>390607</xdr:rowOff>
    </xdr:from>
    <xdr:to>
      <xdr:col>5</xdr:col>
      <xdr:colOff>696316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E9501346-BB06-49D8-B8D8-0A2F5CBA8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216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413511</xdr:colOff>
      <xdr:row>15</xdr:row>
      <xdr:rowOff>388053</xdr:rowOff>
    </xdr:from>
    <xdr:to>
      <xdr:col>7</xdr:col>
      <xdr:colOff>748301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D40344E8-F6E6-4CA6-932D-037C03E86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432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379163</xdr:colOff>
      <xdr:row>15</xdr:row>
      <xdr:rowOff>360996</xdr:rowOff>
    </xdr:from>
    <xdr:to>
      <xdr:col>1</xdr:col>
      <xdr:colOff>716255</xdr:colOff>
      <xdr:row>15</xdr:row>
      <xdr:rowOff>704670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D10481BE-4F9C-41C4-A53F-23F577ECC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52" y="531827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385644</xdr:colOff>
      <xdr:row>18</xdr:row>
      <xdr:rowOff>360996</xdr:rowOff>
    </xdr:from>
    <xdr:to>
      <xdr:col>2</xdr:col>
      <xdr:colOff>722736</xdr:colOff>
      <xdr:row>18</xdr:row>
      <xdr:rowOff>704670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EB60CE41-D7C0-4CEB-8334-F934A0333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1622" y="643987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291381</xdr:colOff>
      <xdr:row>18</xdr:row>
      <xdr:rowOff>378120</xdr:rowOff>
    </xdr:from>
    <xdr:to>
      <xdr:col>3</xdr:col>
      <xdr:colOff>628473</xdr:colOff>
      <xdr:row>18</xdr:row>
      <xdr:rowOff>721794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F5C8C699-DE5F-4CEC-AC59-7967836D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6347" y="645699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490357</xdr:colOff>
      <xdr:row>15</xdr:row>
      <xdr:rowOff>411542</xdr:rowOff>
    </xdr:from>
    <xdr:to>
      <xdr:col>5</xdr:col>
      <xdr:colOff>827449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8613F531-687D-42B1-B072-AE1AACBC2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3301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179370</xdr:colOff>
      <xdr:row>15</xdr:row>
      <xdr:rowOff>414673</xdr:rowOff>
    </xdr:from>
    <xdr:to>
      <xdr:col>5</xdr:col>
      <xdr:colOff>515920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id="{2C05CEA5-EBE3-4A6E-9CA6-978EABE0B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12314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404932</xdr:colOff>
      <xdr:row>15</xdr:row>
      <xdr:rowOff>408264</xdr:rowOff>
    </xdr:from>
    <xdr:to>
      <xdr:col>6</xdr:col>
      <xdr:colOff>742024</xdr:colOff>
      <xdr:row>15</xdr:row>
      <xdr:rowOff>751938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A32E68E8-DB72-42FD-A6BB-4ED902C5D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65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255419</xdr:colOff>
      <xdr:row>12</xdr:row>
      <xdr:rowOff>372139</xdr:rowOff>
    </xdr:from>
    <xdr:to>
      <xdr:col>4</xdr:col>
      <xdr:colOff>592511</xdr:colOff>
      <xdr:row>12</xdr:row>
      <xdr:rowOff>715813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C47F45BA-2CAE-4C4E-B284-1317B1FD7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9374" y="419926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255419</xdr:colOff>
      <xdr:row>15</xdr:row>
      <xdr:rowOff>355472</xdr:rowOff>
    </xdr:from>
    <xdr:to>
      <xdr:col>4</xdr:col>
      <xdr:colOff>592511</xdr:colOff>
      <xdr:row>15</xdr:row>
      <xdr:rowOff>699146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E53656DB-4FB6-4352-A117-43EF01777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9374" y="53127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255419</xdr:colOff>
      <xdr:row>18</xdr:row>
      <xdr:rowOff>393531</xdr:rowOff>
    </xdr:from>
    <xdr:to>
      <xdr:col>4</xdr:col>
      <xdr:colOff>592511</xdr:colOff>
      <xdr:row>18</xdr:row>
      <xdr:rowOff>737205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B35AA8C3-22A5-4AFC-A9CB-40707CF38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9374" y="64724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273978</xdr:colOff>
      <xdr:row>9</xdr:row>
      <xdr:rowOff>205483</xdr:rowOff>
    </xdr:from>
    <xdr:to>
      <xdr:col>4</xdr:col>
      <xdr:colOff>611144</xdr:colOff>
      <xdr:row>9</xdr:row>
      <xdr:rowOff>548609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E0CCCDD5-2C1B-4BCD-90AD-DBBF255D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7933" y="2911011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15</xdr:row>
      <xdr:rowOff>266700</xdr:rowOff>
    </xdr:from>
    <xdr:to>
      <xdr:col>4</xdr:col>
      <xdr:colOff>367030</xdr:colOff>
      <xdr:row>15</xdr:row>
      <xdr:rowOff>609600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E3D09AA6-567D-4AEF-BAD9-E102A115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65120" y="521208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622213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E88106C7-213A-4469-B24E-79CFB9EA8FDE}"/>
            </a:ext>
          </a:extLst>
        </xdr:cNvPr>
        <xdr:cNvSpPr/>
      </xdr:nvSpPr>
      <xdr:spPr>
        <a:xfrm>
          <a:off x="6587067" y="269240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14</xdr:row>
      <xdr:rowOff>2623</xdr:rowOff>
    </xdr:from>
    <xdr:to>
      <xdr:col>9</xdr:col>
      <xdr:colOff>426550</xdr:colOff>
      <xdr:row>15</xdr:row>
      <xdr:rowOff>187717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8B5CBAB8-B2D5-4FAF-8E05-A4CF758F8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76964" y="477782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75643</xdr:rowOff>
    </xdr:from>
    <xdr:to>
      <xdr:col>9</xdr:col>
      <xdr:colOff>421578</xdr:colOff>
      <xdr:row>18</xdr:row>
      <xdr:rowOff>106465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0D3D836C-303B-4FB7-8F7C-1DF04D4C0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71992" y="579911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211230</xdr:rowOff>
    </xdr:from>
    <xdr:to>
      <xdr:col>9</xdr:col>
      <xdr:colOff>391740</xdr:colOff>
      <xdr:row>18</xdr:row>
      <xdr:rowOff>558523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D291F029-80B4-45A7-A199-4D44E9917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42154" y="623949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387075</xdr:rowOff>
    </xdr:from>
    <xdr:to>
      <xdr:col>9</xdr:col>
      <xdr:colOff>461359</xdr:colOff>
      <xdr:row>15</xdr:row>
      <xdr:rowOff>738536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id="{958E4144-D1FD-4AF7-8E4B-69A957B82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09036" y="531467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7DFB7C5D-147F-47F0-B7B1-A87F3613BD0B}"/>
            </a:ext>
          </a:extLst>
        </xdr:cNvPr>
        <xdr:cNvSpPr>
          <a:spLocks noChangeAspect="1"/>
        </xdr:cNvSpPr>
      </xdr:nvSpPr>
      <xdr:spPr>
        <a:xfrm>
          <a:off x="6733548" y="316580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id="{1B0486E7-457F-4D8F-BB2F-0B13DA6C6C9D}"/>
            </a:ext>
          </a:extLst>
        </xdr:cNvPr>
        <xdr:cNvSpPr/>
      </xdr:nvSpPr>
      <xdr:spPr>
        <a:xfrm>
          <a:off x="7893952" y="316090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4C42D8B2-A456-4EFD-9EB0-89ED9FF9A0F3}"/>
            </a:ext>
          </a:extLst>
        </xdr:cNvPr>
        <xdr:cNvSpPr/>
      </xdr:nvSpPr>
      <xdr:spPr>
        <a:xfrm>
          <a:off x="7557678" y="316533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46EA1EF3-8B68-4F71-B4C4-7941B57EE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36546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E522F4A3-1B1B-4E94-A253-99DB3AEA4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15530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8A6E19DF-EACD-44F0-BAA2-FB9C4BD38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494513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34132137-FAC6-46F1-A88A-5F5FF4B7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73496" y="270626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AF1314A8-BF1E-4E3C-9F3D-08B07145C027}"/>
            </a:ext>
          </a:extLst>
        </xdr:cNvPr>
        <xdr:cNvSpPr>
          <a:spLocks noChangeAspect="1"/>
        </xdr:cNvSpPr>
      </xdr:nvSpPr>
      <xdr:spPr>
        <a:xfrm>
          <a:off x="7126400" y="315997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633463</xdr:rowOff>
    </xdr:from>
    <xdr:to>
      <xdr:col>9</xdr:col>
      <xdr:colOff>1180668</xdr:colOff>
      <xdr:row>13</xdr:row>
      <xdr:rowOff>29125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C353C406-44C3-4846-BBB5-9E161794D94A}"/>
            </a:ext>
          </a:extLst>
        </xdr:cNvPr>
        <xdr:cNvSpPr/>
      </xdr:nvSpPr>
      <xdr:spPr>
        <a:xfrm>
          <a:off x="7547951" y="444346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14</xdr:row>
      <xdr:rowOff>2625</xdr:rowOff>
    </xdr:from>
    <xdr:to>
      <xdr:col>9</xdr:col>
      <xdr:colOff>815753</xdr:colOff>
      <xdr:row>15</xdr:row>
      <xdr:rowOff>187719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81EFDB64-664C-496B-A17A-A0CDFFCB8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6167" y="47778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14</xdr:row>
      <xdr:rowOff>2625</xdr:rowOff>
    </xdr:from>
    <xdr:to>
      <xdr:col>9</xdr:col>
      <xdr:colOff>1204957</xdr:colOff>
      <xdr:row>15</xdr:row>
      <xdr:rowOff>187719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E89B2740-0197-48BC-AF55-80A421EC2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55371" y="477782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14</xdr:row>
      <xdr:rowOff>2624</xdr:rowOff>
    </xdr:from>
    <xdr:to>
      <xdr:col>9</xdr:col>
      <xdr:colOff>1594163</xdr:colOff>
      <xdr:row>15</xdr:row>
      <xdr:rowOff>187718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3C1D2F4F-D2BD-412E-A674-6AC23FB2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577" y="477782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387076</xdr:rowOff>
    </xdr:from>
    <xdr:to>
      <xdr:col>9</xdr:col>
      <xdr:colOff>840617</xdr:colOff>
      <xdr:row>15</xdr:row>
      <xdr:rowOff>738537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id="{364E5EAF-5052-46D8-871A-A99622FE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88294" y="53146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387076</xdr:rowOff>
    </xdr:from>
    <xdr:to>
      <xdr:col>9</xdr:col>
      <xdr:colOff>1219875</xdr:colOff>
      <xdr:row>15</xdr:row>
      <xdr:rowOff>738537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9488ED93-7E22-49E4-92A5-ABDF45651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7552" y="531467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387078</xdr:rowOff>
    </xdr:from>
    <xdr:to>
      <xdr:col>9</xdr:col>
      <xdr:colOff>1599132</xdr:colOff>
      <xdr:row>15</xdr:row>
      <xdr:rowOff>738540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7B23B154-11E6-4C84-9E82-BA2D31453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6809" y="531467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75646</xdr:rowOff>
    </xdr:from>
    <xdr:to>
      <xdr:col>9</xdr:col>
      <xdr:colOff>799175</xdr:colOff>
      <xdr:row>18</xdr:row>
      <xdr:rowOff>106468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637D5E7C-CAF2-4B31-9357-94D352ED8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49589" y="57991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211233</xdr:rowOff>
    </xdr:from>
    <xdr:to>
      <xdr:col>9</xdr:col>
      <xdr:colOff>769338</xdr:colOff>
      <xdr:row>18</xdr:row>
      <xdr:rowOff>558526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7E20BD2F-7AF7-442E-A30A-E1CE659A6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9752" y="62395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75646</xdr:rowOff>
    </xdr:from>
    <xdr:to>
      <xdr:col>9</xdr:col>
      <xdr:colOff>1176777</xdr:colOff>
      <xdr:row>18</xdr:row>
      <xdr:rowOff>106468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6D5270B8-41B0-4F62-A938-6AE23B0F7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7191" y="579911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211233</xdr:rowOff>
    </xdr:from>
    <xdr:to>
      <xdr:col>9</xdr:col>
      <xdr:colOff>1146944</xdr:colOff>
      <xdr:row>18</xdr:row>
      <xdr:rowOff>558526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8D843A72-1D1C-4EE2-9036-4ADD0D6C5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97358" y="623950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75647</xdr:rowOff>
    </xdr:from>
    <xdr:to>
      <xdr:col>9</xdr:col>
      <xdr:colOff>1554385</xdr:colOff>
      <xdr:row>18</xdr:row>
      <xdr:rowOff>106469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FD1C18AF-974A-480A-9624-8B61BA3CE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04799" y="579911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211240</xdr:rowOff>
    </xdr:from>
    <xdr:to>
      <xdr:col>9</xdr:col>
      <xdr:colOff>1524557</xdr:colOff>
      <xdr:row>18</xdr:row>
      <xdr:rowOff>558533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D78E92D3-09FE-4D32-87C7-1C142A8F4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74971" y="623950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36741</xdr:rowOff>
    </xdr:from>
    <xdr:to>
      <xdr:col>9</xdr:col>
      <xdr:colOff>300227</xdr:colOff>
      <xdr:row>11</xdr:row>
      <xdr:rowOff>83961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438C30B-A7FA-48D4-BA87-D12E10D2BD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86126" y="354194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38292</xdr:rowOff>
    </xdr:from>
    <xdr:to>
      <xdr:col>9</xdr:col>
      <xdr:colOff>588568</xdr:colOff>
      <xdr:row>11</xdr:row>
      <xdr:rowOff>82409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ACE5CC18-DED3-45A0-9DD1-71D9D4D11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74467" y="354349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36456</xdr:rowOff>
    </xdr:from>
    <xdr:to>
      <xdr:col>9</xdr:col>
      <xdr:colOff>1162052</xdr:colOff>
      <xdr:row>11</xdr:row>
      <xdr:rowOff>84245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64C6D84-01B4-461C-8D9C-8CDD33652F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47951" y="354165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38608</xdr:rowOff>
    </xdr:from>
    <xdr:to>
      <xdr:col>9</xdr:col>
      <xdr:colOff>1741932</xdr:colOff>
      <xdr:row>11</xdr:row>
      <xdr:rowOff>82094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741764ED-2800-4D55-A334-66B23AB1E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27831" y="354380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44628</xdr:rowOff>
    </xdr:from>
    <xdr:to>
      <xdr:col>9</xdr:col>
      <xdr:colOff>584910</xdr:colOff>
      <xdr:row>12</xdr:row>
      <xdr:rowOff>246246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B879005C-FFFE-493A-A39F-B901DCB7FF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70809" y="385462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43244</xdr:rowOff>
    </xdr:from>
    <xdr:to>
      <xdr:col>9</xdr:col>
      <xdr:colOff>1162052</xdr:colOff>
      <xdr:row>12</xdr:row>
      <xdr:rowOff>247631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0F10E50-BF50-4448-93FD-38EC509D0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47951" y="385324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40442</xdr:rowOff>
    </xdr:from>
    <xdr:to>
      <xdr:col>9</xdr:col>
      <xdr:colOff>1741932</xdr:colOff>
      <xdr:row>12</xdr:row>
      <xdr:rowOff>250433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4AAE2A8-C3CC-4D4D-8652-8CE0C467E7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18687" y="385044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644108</xdr:rowOff>
    </xdr:from>
    <xdr:to>
      <xdr:col>9</xdr:col>
      <xdr:colOff>599694</xdr:colOff>
      <xdr:row>13</xdr:row>
      <xdr:rowOff>36826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82C3EC3B-ACCA-4F10-928A-7B312768B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76449" y="445410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646839</xdr:rowOff>
    </xdr:from>
    <xdr:to>
      <xdr:col>9</xdr:col>
      <xdr:colOff>880873</xdr:colOff>
      <xdr:row>13</xdr:row>
      <xdr:rowOff>34095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D6735E89-B088-4E1D-A17F-678B351F76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66772" y="445683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38063</xdr:rowOff>
    </xdr:from>
    <xdr:to>
      <xdr:col>9</xdr:col>
      <xdr:colOff>876909</xdr:colOff>
      <xdr:row>11</xdr:row>
      <xdr:rowOff>82638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5889F8DD-C573-4C06-912E-D95C0B6959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62808" y="354326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37218</xdr:rowOff>
    </xdr:from>
    <xdr:to>
      <xdr:col>9</xdr:col>
      <xdr:colOff>1453591</xdr:colOff>
      <xdr:row>11</xdr:row>
      <xdr:rowOff>83484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F99CF120-7AB3-4270-9CE1-D7DF118A7D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39490" y="354241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45617</xdr:rowOff>
    </xdr:from>
    <xdr:to>
      <xdr:col>9</xdr:col>
      <xdr:colOff>300227</xdr:colOff>
      <xdr:row>12</xdr:row>
      <xdr:rowOff>245258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F4DF75D-F84D-47E9-A3CA-DF45A45BE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86126" y="385561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44348</xdr:rowOff>
    </xdr:from>
    <xdr:to>
      <xdr:col>9</xdr:col>
      <xdr:colOff>869593</xdr:colOff>
      <xdr:row>12</xdr:row>
      <xdr:rowOff>246526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9BFD66B2-352F-4A74-B5B5-11E39AAA3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55492" y="385434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40682</xdr:rowOff>
    </xdr:from>
    <xdr:to>
      <xdr:col>9</xdr:col>
      <xdr:colOff>1448103</xdr:colOff>
      <xdr:row>12</xdr:row>
      <xdr:rowOff>250192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07805D1-6CAD-4BA5-99FD-7D2B447B51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24858" y="385068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641937</xdr:rowOff>
    </xdr:from>
    <xdr:to>
      <xdr:col>9</xdr:col>
      <xdr:colOff>309371</xdr:colOff>
      <xdr:row>13</xdr:row>
      <xdr:rowOff>38998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A3D6807F-AF93-43B4-9965-F6C4EB6B60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86126" y="445193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336686</xdr:rowOff>
    </xdr:from>
    <xdr:to>
      <xdr:col>9</xdr:col>
      <xdr:colOff>605333</xdr:colOff>
      <xdr:row>12</xdr:row>
      <xdr:rowOff>545014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FCF46DC3-E86A-4F7C-AA4A-BED722462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82088" y="414668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335891</xdr:rowOff>
    </xdr:from>
    <xdr:to>
      <xdr:col>9</xdr:col>
      <xdr:colOff>1178817</xdr:colOff>
      <xdr:row>12</xdr:row>
      <xdr:rowOff>545810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B3FD755E-AE12-42AD-B2BD-988DB44D13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55572" y="414589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336199</xdr:rowOff>
    </xdr:from>
    <xdr:to>
      <xdr:col>9</xdr:col>
      <xdr:colOff>316992</xdr:colOff>
      <xdr:row>12</xdr:row>
      <xdr:rowOff>545501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26DC9DF0-C6AE-420F-A191-E14F726E8E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693747" y="414619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340487</xdr:rowOff>
    </xdr:from>
    <xdr:to>
      <xdr:col>9</xdr:col>
      <xdr:colOff>884530</xdr:colOff>
      <xdr:row>12</xdr:row>
      <xdr:rowOff>541213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4EFF10C7-6032-4C08-B5FA-F449547A7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70429" y="415048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336790</xdr:rowOff>
    </xdr:from>
    <xdr:to>
      <xdr:col>9</xdr:col>
      <xdr:colOff>1461212</xdr:colOff>
      <xdr:row>12</xdr:row>
      <xdr:rowOff>544910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C9AE6161-4960-4C28-94ED-557603DD0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37967" y="414679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335280</xdr:rowOff>
    </xdr:from>
    <xdr:to>
      <xdr:col>9</xdr:col>
      <xdr:colOff>1749553</xdr:colOff>
      <xdr:row>12</xdr:row>
      <xdr:rowOff>546421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8C99D85-3354-43E9-B037-EC9384D8EE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26308" y="414528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C681B3D0-B217-4FE0-8F2F-0767CD661A6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id="{EEF7B74C-E101-49EE-BA32-3B3BAF2B9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D34B8128-F2EA-4AA4-AF29-6622EFECBDDD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id="{D8269C7F-448F-438B-A2EB-7C4BC3BCA36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190500</xdr:colOff>
      <xdr:row>9</xdr:row>
      <xdr:rowOff>152400</xdr:rowOff>
    </xdr:from>
    <xdr:to>
      <xdr:col>6</xdr:col>
      <xdr:colOff>529294</xdr:colOff>
      <xdr:row>9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95B4FA7F-0C89-4A40-A29E-5A6AE69AF463}"/>
            </a:ext>
          </a:extLst>
        </xdr:cNvPr>
        <xdr:cNvGrpSpPr/>
      </xdr:nvGrpSpPr>
      <xdr:grpSpPr>
        <a:xfrm>
          <a:off x="5343525" y="285750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FB528CBA-C317-4F3B-9DB7-9FA172787D2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FDD2F718-0CD5-4405-9D92-F57A790D50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12</xdr:row>
      <xdr:rowOff>144780</xdr:rowOff>
    </xdr:from>
    <xdr:to>
      <xdr:col>5</xdr:col>
      <xdr:colOff>536914</xdr:colOff>
      <xdr:row>12</xdr:row>
      <xdr:rowOff>431672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2BF40321-4981-4804-B6C0-D19F33D4DC21}"/>
            </a:ext>
          </a:extLst>
        </xdr:cNvPr>
        <xdr:cNvGrpSpPr/>
      </xdr:nvGrpSpPr>
      <xdr:grpSpPr>
        <a:xfrm>
          <a:off x="4351020" y="397383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7FD7DB00-9F41-4319-9864-A5ED82C902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8BFD8B66-04C3-453B-AD95-E422E2BAB7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190500</xdr:colOff>
      <xdr:row>15</xdr:row>
      <xdr:rowOff>220980</xdr:rowOff>
    </xdr:from>
    <xdr:to>
      <xdr:col>6</xdr:col>
      <xdr:colOff>529294</xdr:colOff>
      <xdr:row>15</xdr:row>
      <xdr:rowOff>507872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26CA3D7F-9CB8-4E4E-AA52-A0E5EFE1D196}"/>
            </a:ext>
          </a:extLst>
        </xdr:cNvPr>
        <xdr:cNvGrpSpPr/>
      </xdr:nvGrpSpPr>
      <xdr:grpSpPr>
        <a:xfrm>
          <a:off x="5343525" y="518350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9DA858C1-EEC0-4911-9786-6DECB0CD589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18FB4ABE-5EE8-4B28-BAF4-F43C7885156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274320</xdr:colOff>
      <xdr:row>18</xdr:row>
      <xdr:rowOff>281940</xdr:rowOff>
    </xdr:from>
    <xdr:to>
      <xdr:col>5</xdr:col>
      <xdr:colOff>613114</xdr:colOff>
      <xdr:row>18</xdr:row>
      <xdr:rowOff>568832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64F55A44-25BD-4D3B-B351-6B139EB86D6F}"/>
            </a:ext>
          </a:extLst>
        </xdr:cNvPr>
        <xdr:cNvGrpSpPr/>
      </xdr:nvGrpSpPr>
      <xdr:grpSpPr>
        <a:xfrm>
          <a:off x="4427220" y="636841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924E5738-189D-4E8B-9CBA-D67D75D494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D5CEE2A4-3F58-4F01-A1C8-8A7ABD97BD5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F0675751-465D-472C-9B8F-78943E956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490113</xdr:colOff>
      <xdr:row>9</xdr:row>
      <xdr:rowOff>377130</xdr:rowOff>
    </xdr:from>
    <xdr:to>
      <xdr:col>6</xdr:col>
      <xdr:colOff>827205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9D121044-4424-474C-B4B7-33B26B474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1274" y="307690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425629</xdr:colOff>
      <xdr:row>9</xdr:row>
      <xdr:rowOff>377130</xdr:rowOff>
    </xdr:from>
    <xdr:to>
      <xdr:col>7</xdr:col>
      <xdr:colOff>762721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7AA6A68D-7E7A-4D10-BA58-037D861BF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3984" y="307690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12</xdr:row>
      <xdr:rowOff>390607</xdr:rowOff>
    </xdr:from>
    <xdr:to>
      <xdr:col>1</xdr:col>
      <xdr:colOff>682107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9A8C81E2-EC2B-4C28-B664-6ACB7E761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209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18</xdr:row>
      <xdr:rowOff>351444</xdr:rowOff>
    </xdr:from>
    <xdr:to>
      <xdr:col>2</xdr:col>
      <xdr:colOff>699133</xdr:colOff>
      <xdr:row>18</xdr:row>
      <xdr:rowOff>695118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B36853EB-A28E-4EF5-9598-98409AFB9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428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118166</xdr:colOff>
      <xdr:row>9</xdr:row>
      <xdr:rowOff>380261</xdr:rowOff>
    </xdr:from>
    <xdr:to>
      <xdr:col>6</xdr:col>
      <xdr:colOff>454716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E4C36FD4-994F-4464-8955-F9E47DC3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1126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AA21BCE3-4F1E-4A91-8D3D-A25D79147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39BBB4E7-7EA2-4D46-9C4C-AF4842D3E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383B176-2A4E-4E1E-BFAE-FB7160C00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12</xdr:row>
      <xdr:rowOff>390607</xdr:rowOff>
    </xdr:from>
    <xdr:to>
      <xdr:col>3</xdr:col>
      <xdr:colOff>705615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81D66CEE-9BBF-49D9-AF96-4B661E90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104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274259</xdr:colOff>
      <xdr:row>12</xdr:row>
      <xdr:rowOff>390607</xdr:rowOff>
    </xdr:from>
    <xdr:to>
      <xdr:col>4</xdr:col>
      <xdr:colOff>611351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70AB2F96-5A3C-4826-A17F-6D27773CD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01033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395610</xdr:colOff>
      <xdr:row>12</xdr:row>
      <xdr:rowOff>390607</xdr:rowOff>
    </xdr:from>
    <xdr:to>
      <xdr:col>7</xdr:col>
      <xdr:colOff>732702</xdr:colOff>
      <xdr:row>12</xdr:row>
      <xdr:rowOff>734281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1E3E8042-BDE0-46C0-85A8-99489746B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3965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15</xdr:row>
      <xdr:rowOff>411542</xdr:rowOff>
    </xdr:from>
    <xdr:to>
      <xdr:col>1</xdr:col>
      <xdr:colOff>682107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1E93EB2C-DFF6-4E63-823D-74B1DD58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209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12</xdr:row>
      <xdr:rowOff>390607</xdr:rowOff>
    </xdr:from>
    <xdr:to>
      <xdr:col>2</xdr:col>
      <xdr:colOff>699133</xdr:colOff>
      <xdr:row>12</xdr:row>
      <xdr:rowOff>734281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2DAD3942-C8AE-45AD-9599-A1C30D1DE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428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15</xdr:row>
      <xdr:rowOff>411542</xdr:rowOff>
    </xdr:from>
    <xdr:to>
      <xdr:col>3</xdr:col>
      <xdr:colOff>705615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5EAE284D-53CC-42D3-8AA8-B99A320F6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104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274259</xdr:colOff>
      <xdr:row>15</xdr:row>
      <xdr:rowOff>411542</xdr:rowOff>
    </xdr:from>
    <xdr:to>
      <xdr:col>4</xdr:col>
      <xdr:colOff>611351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E396D739-3DF3-4D6E-986C-5FE0514B9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01033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12</xdr:row>
      <xdr:rowOff>390607</xdr:rowOff>
    </xdr:from>
    <xdr:to>
      <xdr:col>6</xdr:col>
      <xdr:colOff>679194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3EE6A3DA-F456-41C5-A381-E96442F90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3263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18</xdr:row>
      <xdr:rowOff>351444</xdr:rowOff>
    </xdr:from>
    <xdr:to>
      <xdr:col>1</xdr:col>
      <xdr:colOff>679805</xdr:colOff>
      <xdr:row>18</xdr:row>
      <xdr:rowOff>695118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8EBA350A-6D2C-458F-97AC-0916378E6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209" y="6414670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15</xdr:row>
      <xdr:rowOff>411542</xdr:rowOff>
    </xdr:from>
    <xdr:to>
      <xdr:col>2</xdr:col>
      <xdr:colOff>699133</xdr:colOff>
      <xdr:row>15</xdr:row>
      <xdr:rowOff>755216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84E5862C-5839-4BFA-944F-1C721BD69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4428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18</xdr:row>
      <xdr:rowOff>351444</xdr:rowOff>
    </xdr:from>
    <xdr:to>
      <xdr:col>3</xdr:col>
      <xdr:colOff>705615</xdr:colOff>
      <xdr:row>18</xdr:row>
      <xdr:rowOff>695118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E7469412-0555-48CF-B804-9B75DBAF0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104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274259</xdr:colOff>
      <xdr:row>18</xdr:row>
      <xdr:rowOff>351444</xdr:rowOff>
    </xdr:from>
    <xdr:to>
      <xdr:col>4</xdr:col>
      <xdr:colOff>611351</xdr:colOff>
      <xdr:row>18</xdr:row>
      <xdr:rowOff>695118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697FC5DC-B32F-405E-9AA2-F0999CC8C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01033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473235</xdr:colOff>
      <xdr:row>15</xdr:row>
      <xdr:rowOff>411542</xdr:rowOff>
    </xdr:from>
    <xdr:to>
      <xdr:col>6</xdr:col>
      <xdr:colOff>810327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7D7E7509-A90F-4437-B1DA-6D2FFC968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94396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101288</xdr:colOff>
      <xdr:row>15</xdr:row>
      <xdr:rowOff>414673</xdr:rowOff>
    </xdr:from>
    <xdr:to>
      <xdr:col>6</xdr:col>
      <xdr:colOff>437838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id="{C337C990-EB02-45E0-8A96-7625D009B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4248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387811</xdr:colOff>
      <xdr:row>15</xdr:row>
      <xdr:rowOff>411542</xdr:rowOff>
    </xdr:from>
    <xdr:to>
      <xdr:col>7</xdr:col>
      <xdr:colOff>724903</xdr:colOff>
      <xdr:row>15</xdr:row>
      <xdr:rowOff>755216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071D05B7-B836-4EBE-950F-F1FC4A3F5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6166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238297</xdr:colOff>
      <xdr:row>12</xdr:row>
      <xdr:rowOff>390607</xdr:rowOff>
    </xdr:from>
    <xdr:to>
      <xdr:col>5</xdr:col>
      <xdr:colOff>575389</xdr:colOff>
      <xdr:row>12</xdr:row>
      <xdr:rowOff>734281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6ECC0E9E-AD74-4A0B-9591-94DB66433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265" y="420880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238297</xdr:colOff>
      <xdr:row>15</xdr:row>
      <xdr:rowOff>411542</xdr:rowOff>
    </xdr:from>
    <xdr:to>
      <xdr:col>5</xdr:col>
      <xdr:colOff>575389</xdr:colOff>
      <xdr:row>15</xdr:row>
      <xdr:rowOff>755216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2E3EB9E6-E180-4FF3-9148-06C108783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265" y="535634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238297</xdr:colOff>
      <xdr:row>18</xdr:row>
      <xdr:rowOff>351444</xdr:rowOff>
    </xdr:from>
    <xdr:to>
      <xdr:col>5</xdr:col>
      <xdr:colOff>575389</xdr:colOff>
      <xdr:row>18</xdr:row>
      <xdr:rowOff>695118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7B7B9E39-7B78-4BAC-AC60-3DAF18A11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265" y="641467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282539</xdr:colOff>
      <xdr:row>9</xdr:row>
      <xdr:rowOff>231168</xdr:rowOff>
    </xdr:from>
    <xdr:to>
      <xdr:col>5</xdr:col>
      <xdr:colOff>619705</xdr:colOff>
      <xdr:row>9</xdr:row>
      <xdr:rowOff>574294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EAFEF0E8-BC37-4B64-B2F6-CB44BE7CB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5483" y="293669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15</xdr:row>
      <xdr:rowOff>175260</xdr:rowOff>
    </xdr:from>
    <xdr:to>
      <xdr:col>5</xdr:col>
      <xdr:colOff>374650</xdr:colOff>
      <xdr:row>15</xdr:row>
      <xdr:rowOff>518160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3B23B04D-07F0-4C0E-BCD1-E3FA83E08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71900" y="512064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83" name="Rectangle 182">
          <a:extLst>
            <a:ext uri="{FF2B5EF4-FFF2-40B4-BE49-F238E27FC236}">
              <a16:creationId xmlns:a16="http://schemas.microsoft.com/office/drawing/2014/main" id="{CFFF15FF-1DA2-408C-8A46-16F7F89F6CD2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39CE17A5-AE78-47EC-B7D0-E80E8B2F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85" name="Picture 17">
          <a:extLst>
            <a:ext uri="{FF2B5EF4-FFF2-40B4-BE49-F238E27FC236}">
              <a16:creationId xmlns:a16="http://schemas.microsoft.com/office/drawing/2014/main" id="{51B49003-ABDC-47AF-B143-A8B60A424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2592FC0A-B158-4D80-8416-3FC16C97E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87" name="Picture 238">
          <a:extLst>
            <a:ext uri="{FF2B5EF4-FFF2-40B4-BE49-F238E27FC236}">
              <a16:creationId xmlns:a16="http://schemas.microsoft.com/office/drawing/2014/main" id="{C6A002AD-8864-4920-9800-B6CEF7DA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88" name="Pentagone régulier 49">
          <a:extLst>
            <a:ext uri="{FF2B5EF4-FFF2-40B4-BE49-F238E27FC236}">
              <a16:creationId xmlns:a16="http://schemas.microsoft.com/office/drawing/2014/main" id="{9A4D6E10-8A44-43E7-87DD-A9BA3602BC7D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89" name="Freeform: Shape 188">
          <a:extLst>
            <a:ext uri="{FF2B5EF4-FFF2-40B4-BE49-F238E27FC236}">
              <a16:creationId xmlns:a16="http://schemas.microsoft.com/office/drawing/2014/main" id="{7F826726-5509-43A1-9C08-75BAE0E849D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90" name="Freeform: Shape 189">
          <a:extLst>
            <a:ext uri="{FF2B5EF4-FFF2-40B4-BE49-F238E27FC236}">
              <a16:creationId xmlns:a16="http://schemas.microsoft.com/office/drawing/2014/main" id="{2B71B0A1-A3F5-4763-B85E-22B5421152CB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91" name="Picture 248">
          <a:extLst>
            <a:ext uri="{FF2B5EF4-FFF2-40B4-BE49-F238E27FC236}">
              <a16:creationId xmlns:a16="http://schemas.microsoft.com/office/drawing/2014/main" id="{0B45CF5A-138D-4C27-80A3-0BE93ABF6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92" name="Picture 248">
          <a:extLst>
            <a:ext uri="{FF2B5EF4-FFF2-40B4-BE49-F238E27FC236}">
              <a16:creationId xmlns:a16="http://schemas.microsoft.com/office/drawing/2014/main" id="{7B7E9E7B-8C6B-41BA-8D11-6A9A47A96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93" name="Picture 248">
          <a:extLst>
            <a:ext uri="{FF2B5EF4-FFF2-40B4-BE49-F238E27FC236}">
              <a16:creationId xmlns:a16="http://schemas.microsoft.com/office/drawing/2014/main" id="{02AB00D8-9706-4FFA-B4BB-F81B99D59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94" name="Picture 248">
          <a:extLst>
            <a:ext uri="{FF2B5EF4-FFF2-40B4-BE49-F238E27FC236}">
              <a16:creationId xmlns:a16="http://schemas.microsoft.com/office/drawing/2014/main" id="{3C3A9D03-501D-43CB-81EC-9C98CD2D9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95" name="Pentagone régulier 49">
          <a:extLst>
            <a:ext uri="{FF2B5EF4-FFF2-40B4-BE49-F238E27FC236}">
              <a16:creationId xmlns:a16="http://schemas.microsoft.com/office/drawing/2014/main" id="{F830460D-3063-42C2-AA76-64723D9BC8E0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96" name="Oval 195">
          <a:extLst>
            <a:ext uri="{FF2B5EF4-FFF2-40B4-BE49-F238E27FC236}">
              <a16:creationId xmlns:a16="http://schemas.microsoft.com/office/drawing/2014/main" id="{1EE0F269-EA15-4DBA-A769-622BAED25CE3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97" name="Picture 13">
          <a:extLst>
            <a:ext uri="{FF2B5EF4-FFF2-40B4-BE49-F238E27FC236}">
              <a16:creationId xmlns:a16="http://schemas.microsoft.com/office/drawing/2014/main" id="{849463A8-0C97-479B-B050-0A8864D5C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98" name="Picture 13">
          <a:extLst>
            <a:ext uri="{FF2B5EF4-FFF2-40B4-BE49-F238E27FC236}">
              <a16:creationId xmlns:a16="http://schemas.microsoft.com/office/drawing/2014/main" id="{BE1DFAE1-C8FB-4A60-8885-FC244AF3C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99" name="Picture 13">
          <a:extLst>
            <a:ext uri="{FF2B5EF4-FFF2-40B4-BE49-F238E27FC236}">
              <a16:creationId xmlns:a16="http://schemas.microsoft.com/office/drawing/2014/main" id="{7AD70E0D-51E6-4A20-A17B-0664CBD16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200" name="Picture 238">
          <a:extLst>
            <a:ext uri="{FF2B5EF4-FFF2-40B4-BE49-F238E27FC236}">
              <a16:creationId xmlns:a16="http://schemas.microsoft.com/office/drawing/2014/main" id="{A9092AE0-2C7C-425C-A840-436AAB4EC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201" name="Picture 238">
          <a:extLst>
            <a:ext uri="{FF2B5EF4-FFF2-40B4-BE49-F238E27FC236}">
              <a16:creationId xmlns:a16="http://schemas.microsoft.com/office/drawing/2014/main" id="{F2C23A22-CA49-4843-A29A-2B3C4A696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202" name="Picture 238">
          <a:extLst>
            <a:ext uri="{FF2B5EF4-FFF2-40B4-BE49-F238E27FC236}">
              <a16:creationId xmlns:a16="http://schemas.microsoft.com/office/drawing/2014/main" id="{927C0B7C-6F79-491E-A08A-832CD3432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203" name="Picture 17">
          <a:extLst>
            <a:ext uri="{FF2B5EF4-FFF2-40B4-BE49-F238E27FC236}">
              <a16:creationId xmlns:a16="http://schemas.microsoft.com/office/drawing/2014/main" id="{0B0ECFB3-CE0C-4BD1-86E0-8023DA32F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204" name="Picture 273">
          <a:extLst>
            <a:ext uri="{FF2B5EF4-FFF2-40B4-BE49-F238E27FC236}">
              <a16:creationId xmlns:a16="http://schemas.microsoft.com/office/drawing/2014/main" id="{6532F7D4-A5AF-4A53-957E-7D3B4C2E1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205" name="Picture 17">
          <a:extLst>
            <a:ext uri="{FF2B5EF4-FFF2-40B4-BE49-F238E27FC236}">
              <a16:creationId xmlns:a16="http://schemas.microsoft.com/office/drawing/2014/main" id="{109920FE-B534-40AF-A033-00B07E225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206" name="Picture 273">
          <a:extLst>
            <a:ext uri="{FF2B5EF4-FFF2-40B4-BE49-F238E27FC236}">
              <a16:creationId xmlns:a16="http://schemas.microsoft.com/office/drawing/2014/main" id="{D783C35A-AB70-48CD-8537-6CD4D1CA9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207" name="Picture 17">
          <a:extLst>
            <a:ext uri="{FF2B5EF4-FFF2-40B4-BE49-F238E27FC236}">
              <a16:creationId xmlns:a16="http://schemas.microsoft.com/office/drawing/2014/main" id="{FD85DF02-5F0D-4281-81D9-678769C8D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208" name="Picture 273">
          <a:extLst>
            <a:ext uri="{FF2B5EF4-FFF2-40B4-BE49-F238E27FC236}">
              <a16:creationId xmlns:a16="http://schemas.microsoft.com/office/drawing/2014/main" id="{30FE250B-0EB5-4668-A9C8-DACFF0F28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68B62E59-6F88-4485-ADDF-002C6EFE4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9D5B623-20FB-45D7-8BC3-229E15661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DF63ED14-5498-4B3C-A21D-17C920FCC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88C191C7-0263-4F80-9F83-CF266B6F7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AC69568C-E755-425A-A451-699A063BBD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FDDF6920-BD11-4D9A-A64E-1BC898888C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4790AD77-3548-41AA-A93C-8BE870E38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801310B0-9A10-487F-A86F-EB468B525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95218DEA-4997-4E65-AC48-768DE80B1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388BEA1E-A573-43E3-8718-99EA92B55A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D4ABCA4E-EF78-4B70-8C62-0A03A6790F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F85A804C-13D8-4B3B-8331-387BCE9970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E6EB86DD-B973-4D72-B1FE-2D80BD09A4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9DAA53ED-A3D6-4475-8201-77C0FF0CF3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F1C37E84-44CD-4B4D-94BD-D2DE23CFDB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729A262A-E44C-41C4-927D-5184237B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E31A2C07-D988-4E39-A637-0B2CBE033F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3A4E14B6-7F55-4D3B-A3BC-FC5EC0B22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3058045E-E400-448A-88C8-855AE826F8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6B2FA940-3C09-4E59-AB76-DAFC12164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D9BE7A91-A6B3-44DB-974C-0196DFE6F7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6383CDE5-03D5-4481-A725-5C418DC53DDA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id="{E716280F-6A31-4D0B-96C0-63C843610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A1CF08E4-2C28-4AD2-A0C5-C6223CFE73C5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315138C5-3902-4998-A800-95F0A24E6E9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228600</xdr:colOff>
      <xdr:row>9</xdr:row>
      <xdr:rowOff>129540</xdr:rowOff>
    </xdr:from>
    <xdr:to>
      <xdr:col>7</xdr:col>
      <xdr:colOff>567394</xdr:colOff>
      <xdr:row>9</xdr:row>
      <xdr:rowOff>416432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E45E0C56-5A1D-421A-8AF4-5093E6DDD4E6}"/>
            </a:ext>
          </a:extLst>
        </xdr:cNvPr>
        <xdr:cNvGrpSpPr/>
      </xdr:nvGrpSpPr>
      <xdr:grpSpPr>
        <a:xfrm>
          <a:off x="6381750" y="283464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630D66AC-E5E2-48B8-ADFA-C7D36AC1C4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769CB6C3-D03F-4055-A495-C3A8CAD183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175260</xdr:colOff>
      <xdr:row>12</xdr:row>
      <xdr:rowOff>121920</xdr:rowOff>
    </xdr:from>
    <xdr:to>
      <xdr:col>6</xdr:col>
      <xdr:colOff>514054</xdr:colOff>
      <xdr:row>12</xdr:row>
      <xdr:rowOff>408812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E5F13B08-87A5-4E27-8433-13442DAE23C9}"/>
            </a:ext>
          </a:extLst>
        </xdr:cNvPr>
        <xdr:cNvGrpSpPr/>
      </xdr:nvGrpSpPr>
      <xdr:grpSpPr>
        <a:xfrm>
          <a:off x="5328285" y="395097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53B7DB56-5DB0-48E0-9D0F-C97C23E5615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7D943519-D04F-4578-8549-81E68D7C22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15</xdr:row>
      <xdr:rowOff>198120</xdr:rowOff>
    </xdr:from>
    <xdr:to>
      <xdr:col>7</xdr:col>
      <xdr:colOff>536914</xdr:colOff>
      <xdr:row>15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C15A41B2-73D5-415D-B8C9-2008C99837F8}"/>
            </a:ext>
          </a:extLst>
        </xdr:cNvPr>
        <xdr:cNvGrpSpPr/>
      </xdr:nvGrpSpPr>
      <xdr:grpSpPr>
        <a:xfrm>
          <a:off x="6351270" y="516064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1E4E0D41-4164-4346-B977-A7FD87FDEA6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A86EF86A-AF72-4581-9154-29780BA2298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259080</xdr:rowOff>
    </xdr:from>
    <xdr:to>
      <xdr:col>6</xdr:col>
      <xdr:colOff>651214</xdr:colOff>
      <xdr:row>18</xdr:row>
      <xdr:rowOff>545972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A3AA0DEC-EAC3-43E0-817C-6911B80F5ECA}"/>
            </a:ext>
          </a:extLst>
        </xdr:cNvPr>
        <xdr:cNvGrpSpPr/>
      </xdr:nvGrpSpPr>
      <xdr:grpSpPr>
        <a:xfrm>
          <a:off x="5465445" y="63455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2A83765A-722C-4863-803E-1646562F91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90A397F0-2818-461D-819C-065478FDBC4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23DB24CB-9079-4097-BAED-F306AB81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425629</xdr:colOff>
      <xdr:row>9</xdr:row>
      <xdr:rowOff>377130</xdr:rowOff>
    </xdr:from>
    <xdr:to>
      <xdr:col>7</xdr:col>
      <xdr:colOff>762721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26413113-492E-4BE5-93BD-00C3C343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7749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12</xdr:row>
      <xdr:rowOff>390607</xdr:rowOff>
    </xdr:from>
    <xdr:to>
      <xdr:col>1</xdr:col>
      <xdr:colOff>682107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96640749-A721-4F84-A311-7452BCECD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175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18</xdr:row>
      <xdr:rowOff>351444</xdr:rowOff>
    </xdr:from>
    <xdr:to>
      <xdr:col>2</xdr:col>
      <xdr:colOff>699133</xdr:colOff>
      <xdr:row>18</xdr:row>
      <xdr:rowOff>695118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3532644B-592A-4F56-BA10-19DAA149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361" y="641696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127755</xdr:colOff>
      <xdr:row>9</xdr:row>
      <xdr:rowOff>380261</xdr:rowOff>
    </xdr:from>
    <xdr:to>
      <xdr:col>7</xdr:col>
      <xdr:colOff>464305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216EDCFB-FAC4-450C-8E50-232B05C20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8676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8B5B96F2-5858-4F2F-B368-3487656E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B2C292EE-5F76-497F-83A6-CE4AD4F4A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D74B3BFA-2B3E-4D44-9886-6C6689FDA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12</xdr:row>
      <xdr:rowOff>390607</xdr:rowOff>
    </xdr:from>
    <xdr:to>
      <xdr:col>3</xdr:col>
      <xdr:colOff>705615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42CE5618-DB21-4ABD-BB83-9EE73186B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4003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325631</xdr:colOff>
      <xdr:row>12</xdr:row>
      <xdr:rowOff>390607</xdr:rowOff>
    </xdr:from>
    <xdr:to>
      <xdr:col>4</xdr:col>
      <xdr:colOff>662723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DA9FF6B8-7D81-41A2-9265-FC191729F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958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395610</xdr:colOff>
      <xdr:row>12</xdr:row>
      <xdr:rowOff>390607</xdr:rowOff>
    </xdr:from>
    <xdr:to>
      <xdr:col>7</xdr:col>
      <xdr:colOff>732702</xdr:colOff>
      <xdr:row>12</xdr:row>
      <xdr:rowOff>734281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2A8E3E81-B20A-485E-BB29-9F660B393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7730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15</xdr:row>
      <xdr:rowOff>411542</xdr:rowOff>
    </xdr:from>
    <xdr:to>
      <xdr:col>1</xdr:col>
      <xdr:colOff>682107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3A449C99-C89A-46B8-88B8-617425F10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175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12</xdr:row>
      <xdr:rowOff>390607</xdr:rowOff>
    </xdr:from>
    <xdr:to>
      <xdr:col>2</xdr:col>
      <xdr:colOff>699133</xdr:colOff>
      <xdr:row>12</xdr:row>
      <xdr:rowOff>734281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1776D5EF-029F-4259-964D-CF9435147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361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15</xdr:row>
      <xdr:rowOff>411542</xdr:rowOff>
    </xdr:from>
    <xdr:to>
      <xdr:col>3</xdr:col>
      <xdr:colOff>705615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D74E0C84-3776-4218-B5C4-B15A04138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4003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325631</xdr:colOff>
      <xdr:row>15</xdr:row>
      <xdr:rowOff>411542</xdr:rowOff>
    </xdr:from>
    <xdr:to>
      <xdr:col>4</xdr:col>
      <xdr:colOff>662723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58F7249F-F45A-4856-BE2C-9AA51F4E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9586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12</xdr:row>
      <xdr:rowOff>390607</xdr:rowOff>
    </xdr:from>
    <xdr:to>
      <xdr:col>6</xdr:col>
      <xdr:colOff>679194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42C125A9-7488-4B2B-A13C-E1C40A799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7403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345015</xdr:colOff>
      <xdr:row>18</xdr:row>
      <xdr:rowOff>351444</xdr:rowOff>
    </xdr:from>
    <xdr:to>
      <xdr:col>1</xdr:col>
      <xdr:colOff>679805</xdr:colOff>
      <xdr:row>18</xdr:row>
      <xdr:rowOff>695118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00A3D134-B222-446A-9145-95B1175C7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175" y="641696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362041</xdr:colOff>
      <xdr:row>15</xdr:row>
      <xdr:rowOff>411542</xdr:rowOff>
    </xdr:from>
    <xdr:to>
      <xdr:col>2</xdr:col>
      <xdr:colOff>699133</xdr:colOff>
      <xdr:row>15</xdr:row>
      <xdr:rowOff>755216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5237E72B-B34E-41F6-88AA-E37F933FE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8361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368523</xdr:colOff>
      <xdr:row>18</xdr:row>
      <xdr:rowOff>351444</xdr:rowOff>
    </xdr:from>
    <xdr:to>
      <xdr:col>3</xdr:col>
      <xdr:colOff>705615</xdr:colOff>
      <xdr:row>18</xdr:row>
      <xdr:rowOff>695118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74A18F9E-7E88-4600-8C7A-FF002339F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4003" y="641696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325631</xdr:colOff>
      <xdr:row>18</xdr:row>
      <xdr:rowOff>351444</xdr:rowOff>
    </xdr:from>
    <xdr:to>
      <xdr:col>4</xdr:col>
      <xdr:colOff>662723</xdr:colOff>
      <xdr:row>18</xdr:row>
      <xdr:rowOff>695118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D8D3F88E-1F2F-4BE2-BE88-0F40ED04A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59586" y="643032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15</xdr:row>
      <xdr:rowOff>411542</xdr:rowOff>
    </xdr:from>
    <xdr:to>
      <xdr:col>6</xdr:col>
      <xdr:colOff>679194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4959CF14-D168-4254-BF5D-AB334CC29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7403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110877</xdr:colOff>
      <xdr:row>15</xdr:row>
      <xdr:rowOff>414673</xdr:rowOff>
    </xdr:from>
    <xdr:to>
      <xdr:col>7</xdr:col>
      <xdr:colOff>447427</xdr:colOff>
      <xdr:row>15</xdr:row>
      <xdr:rowOff>758348</xdr:rowOff>
    </xdr:to>
    <xdr:pic>
      <xdr:nvPicPr>
        <xdr:cNvPr id="70" name="Picture 197">
          <a:extLst>
            <a:ext uri="{FF2B5EF4-FFF2-40B4-BE49-F238E27FC236}">
              <a16:creationId xmlns:a16="http://schemas.microsoft.com/office/drawing/2014/main" id="{D74DCD65-B718-429D-BAD4-A4CAFD688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1798" y="5371954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387811</xdr:colOff>
      <xdr:row>15</xdr:row>
      <xdr:rowOff>411542</xdr:rowOff>
    </xdr:from>
    <xdr:to>
      <xdr:col>7</xdr:col>
      <xdr:colOff>724903</xdr:colOff>
      <xdr:row>15</xdr:row>
      <xdr:rowOff>755216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AFFF9A46-0160-4720-9108-878ADDFD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9931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315355</xdr:colOff>
      <xdr:row>12</xdr:row>
      <xdr:rowOff>390607</xdr:rowOff>
    </xdr:from>
    <xdr:to>
      <xdr:col>5</xdr:col>
      <xdr:colOff>652447</xdr:colOff>
      <xdr:row>12</xdr:row>
      <xdr:rowOff>734281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934A3E90-F102-4614-B100-B70910C60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48299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315355</xdr:colOff>
      <xdr:row>15</xdr:row>
      <xdr:rowOff>411542</xdr:rowOff>
    </xdr:from>
    <xdr:to>
      <xdr:col>5</xdr:col>
      <xdr:colOff>652447</xdr:colOff>
      <xdr:row>15</xdr:row>
      <xdr:rowOff>755216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36243F9B-879A-402A-A35D-C3BAF82B8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48299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315355</xdr:colOff>
      <xdr:row>18</xdr:row>
      <xdr:rowOff>351444</xdr:rowOff>
    </xdr:from>
    <xdr:to>
      <xdr:col>5</xdr:col>
      <xdr:colOff>652447</xdr:colOff>
      <xdr:row>18</xdr:row>
      <xdr:rowOff>695118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D1F506FD-19F3-4D1A-AC27-77F26BDDF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48299" y="643032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342102</xdr:colOff>
      <xdr:row>18</xdr:row>
      <xdr:rowOff>372335</xdr:rowOff>
    </xdr:from>
    <xdr:to>
      <xdr:col>6</xdr:col>
      <xdr:colOff>679194</xdr:colOff>
      <xdr:row>18</xdr:row>
      <xdr:rowOff>716009</xdr:rowOff>
    </xdr:to>
    <xdr:pic>
      <xdr:nvPicPr>
        <xdr:cNvPr id="89" name="Picture 217">
          <a:extLst>
            <a:ext uri="{FF2B5EF4-FFF2-40B4-BE49-F238E27FC236}">
              <a16:creationId xmlns:a16="http://schemas.microsoft.com/office/drawing/2014/main" id="{93044D6B-067D-4930-8D28-702F55A20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74035" y="645121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308224</xdr:colOff>
      <xdr:row>9</xdr:row>
      <xdr:rowOff>222606</xdr:rowOff>
    </xdr:from>
    <xdr:to>
      <xdr:col>6</xdr:col>
      <xdr:colOff>645390</xdr:colOff>
      <xdr:row>9</xdr:row>
      <xdr:rowOff>565732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id="{58CDA667-C379-4DC9-BBB4-79A2C02AC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0157" y="2928134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15</xdr:row>
      <xdr:rowOff>220980</xdr:rowOff>
    </xdr:from>
    <xdr:to>
      <xdr:col>6</xdr:col>
      <xdr:colOff>450850</xdr:colOff>
      <xdr:row>15</xdr:row>
      <xdr:rowOff>563880</xdr:rowOff>
    </xdr:to>
    <xdr:pic>
      <xdr:nvPicPr>
        <xdr:cNvPr id="138" name="Picture 236">
          <a:extLst>
            <a:ext uri="{FF2B5EF4-FFF2-40B4-BE49-F238E27FC236}">
              <a16:creationId xmlns:a16="http://schemas.microsoft.com/office/drawing/2014/main" id="{A973BA1C-4B21-4CF6-99B8-2E834959F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47260" y="5166360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7620</xdr:colOff>
      <xdr:row>9</xdr:row>
      <xdr:rowOff>0</xdr:rowOff>
    </xdr:from>
    <xdr:to>
      <xdr:col>9</xdr:col>
      <xdr:colOff>1785447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1D137ED4-84B8-478F-8DDA-D89E26D4F5B7}"/>
            </a:ext>
          </a:extLst>
        </xdr:cNvPr>
        <xdr:cNvSpPr/>
      </xdr:nvSpPr>
      <xdr:spPr>
        <a:xfrm>
          <a:off x="660654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97517</xdr:colOff>
      <xdr:row>13</xdr:row>
      <xdr:rowOff>157563</xdr:rowOff>
    </xdr:from>
    <xdr:to>
      <xdr:col>9</xdr:col>
      <xdr:colOff>434170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1B7DD17E-F23F-4316-AF99-779B1C52E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9643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92545</xdr:colOff>
      <xdr:row>16</xdr:row>
      <xdr:rowOff>58710</xdr:rowOff>
    </xdr:from>
    <xdr:to>
      <xdr:col>9</xdr:col>
      <xdr:colOff>429198</xdr:colOff>
      <xdr:row>18</xdr:row>
      <xdr:rowOff>74292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id="{0F89D3CC-024E-4DAD-996C-433D56683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9146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62707</xdr:colOff>
      <xdr:row>18</xdr:row>
      <xdr:rowOff>179057</xdr:rowOff>
    </xdr:from>
    <xdr:to>
      <xdr:col>9</xdr:col>
      <xdr:colOff>399360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C694D1DB-558D-4A20-ABFA-EA93B29F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6162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129589</xdr:colOff>
      <xdr:row>15</xdr:row>
      <xdr:rowOff>374375</xdr:rowOff>
    </xdr:from>
    <xdr:to>
      <xdr:col>9</xdr:col>
      <xdr:colOff>468979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id="{C2A7F76E-1B7E-4298-A6C7-9581C0B68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850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154101</xdr:colOff>
      <xdr:row>9</xdr:row>
      <xdr:rowOff>473404</xdr:rowOff>
    </xdr:from>
    <xdr:to>
      <xdr:col>9</xdr:col>
      <xdr:colOff>378602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9C53961F-6D1A-4CCE-BC59-2B8C5A3583F5}"/>
            </a:ext>
          </a:extLst>
        </xdr:cNvPr>
        <xdr:cNvSpPr>
          <a:spLocks noChangeAspect="1"/>
        </xdr:cNvSpPr>
      </xdr:nvSpPr>
      <xdr:spPr>
        <a:xfrm>
          <a:off x="675302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1314505</xdr:colOff>
      <xdr:row>9</xdr:row>
      <xdr:rowOff>468503</xdr:rowOff>
    </xdr:from>
    <xdr:to>
      <xdr:col>9</xdr:col>
      <xdr:colOff>1428631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id="{FC2A62AF-0E4F-4FA1-89DB-EDD45BC7DC06}"/>
            </a:ext>
          </a:extLst>
        </xdr:cNvPr>
        <xdr:cNvSpPr/>
      </xdr:nvSpPr>
      <xdr:spPr>
        <a:xfrm>
          <a:off x="791342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978231</xdr:colOff>
      <xdr:row>9</xdr:row>
      <xdr:rowOff>472936</xdr:rowOff>
    </xdr:from>
    <xdr:to>
      <xdr:col>9</xdr:col>
      <xdr:colOff>1092357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06E89E30-8D31-4EB2-A54F-7DD577CF45E1}"/>
            </a:ext>
          </a:extLst>
        </xdr:cNvPr>
        <xdr:cNvSpPr/>
      </xdr:nvSpPr>
      <xdr:spPr>
        <a:xfrm>
          <a:off x="757715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157099</xdr:colOff>
      <xdr:row>9</xdr:row>
      <xdr:rowOff>13866</xdr:rowOff>
    </xdr:from>
    <xdr:to>
      <xdr:col>9</xdr:col>
      <xdr:colOff>493367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16BDF5CD-50FA-4DC5-8933-5522BB31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5601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536083</xdr:colOff>
      <xdr:row>9</xdr:row>
      <xdr:rowOff>13866</xdr:rowOff>
    </xdr:from>
    <xdr:to>
      <xdr:col>9</xdr:col>
      <xdr:colOff>872351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B2E664EA-05A6-4750-A715-64681FD38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3500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915066</xdr:colOff>
      <xdr:row>9</xdr:row>
      <xdr:rowOff>13866</xdr:rowOff>
    </xdr:from>
    <xdr:to>
      <xdr:col>9</xdr:col>
      <xdr:colOff>1251334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26ED2434-48DB-4CF7-9010-063AB493B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1398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1294049</xdr:colOff>
      <xdr:row>9</xdr:row>
      <xdr:rowOff>13866</xdr:rowOff>
    </xdr:from>
    <xdr:to>
      <xdr:col>9</xdr:col>
      <xdr:colOff>1630317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F1826CE0-0930-46A2-9197-08ACE4275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9296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546953</xdr:colOff>
      <xdr:row>9</xdr:row>
      <xdr:rowOff>467579</xdr:rowOff>
    </xdr:from>
    <xdr:to>
      <xdr:col>9</xdr:col>
      <xdr:colOff>771454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FDF42AF6-BEEE-4C90-8059-90D195DDE5B7}"/>
            </a:ext>
          </a:extLst>
        </xdr:cNvPr>
        <xdr:cNvSpPr>
          <a:spLocks noChangeAspect="1"/>
        </xdr:cNvSpPr>
      </xdr:nvSpPr>
      <xdr:spPr>
        <a:xfrm>
          <a:off x="714587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968504</xdr:colOff>
      <xdr:row>12</xdr:row>
      <xdr:rowOff>630923</xdr:rowOff>
    </xdr:from>
    <xdr:to>
      <xdr:col>9</xdr:col>
      <xdr:colOff>1188288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9E982F18-7E52-4279-AAB8-2A81FD7DEE75}"/>
            </a:ext>
          </a:extLst>
        </xdr:cNvPr>
        <xdr:cNvSpPr/>
      </xdr:nvSpPr>
      <xdr:spPr>
        <a:xfrm>
          <a:off x="756742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486720</xdr:colOff>
      <xdr:row>13</xdr:row>
      <xdr:rowOff>157565</xdr:rowOff>
    </xdr:from>
    <xdr:to>
      <xdr:col>9</xdr:col>
      <xdr:colOff>823373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4B417A27-6EF5-4174-A875-17B767F8C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564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875924</xdr:colOff>
      <xdr:row>13</xdr:row>
      <xdr:rowOff>157565</xdr:rowOff>
    </xdr:from>
    <xdr:to>
      <xdr:col>9</xdr:col>
      <xdr:colOff>1212577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CA171ADB-508C-488E-AC07-A00F897A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7484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1265130</xdr:colOff>
      <xdr:row>13</xdr:row>
      <xdr:rowOff>157564</xdr:rowOff>
    </xdr:from>
    <xdr:to>
      <xdr:col>9</xdr:col>
      <xdr:colOff>1601783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B192BCDC-9DB0-4A26-A461-D3F02D476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6405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508847</xdr:colOff>
      <xdr:row>15</xdr:row>
      <xdr:rowOff>374376</xdr:rowOff>
    </xdr:from>
    <xdr:to>
      <xdr:col>9</xdr:col>
      <xdr:colOff>848237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id="{9B201340-66BD-4E02-BB4A-4DEB4E610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776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888105</xdr:colOff>
      <xdr:row>15</xdr:row>
      <xdr:rowOff>374376</xdr:rowOff>
    </xdr:from>
    <xdr:to>
      <xdr:col>9</xdr:col>
      <xdr:colOff>1227495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1B409FD1-DF5F-4BA3-95D1-3A4B7B118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702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1267362</xdr:colOff>
      <xdr:row>15</xdr:row>
      <xdr:rowOff>374378</xdr:rowOff>
    </xdr:from>
    <xdr:to>
      <xdr:col>9</xdr:col>
      <xdr:colOff>1606752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9215E7A9-5AA8-4296-B546-CBAA6D61F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6628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470142</xdr:colOff>
      <xdr:row>16</xdr:row>
      <xdr:rowOff>58713</xdr:rowOff>
    </xdr:from>
    <xdr:to>
      <xdr:col>9</xdr:col>
      <xdr:colOff>806795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FC484766-E06E-4A23-98DF-D49BB8CB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906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440305</xdr:colOff>
      <xdr:row>18</xdr:row>
      <xdr:rowOff>179060</xdr:rowOff>
    </xdr:from>
    <xdr:to>
      <xdr:col>9</xdr:col>
      <xdr:colOff>776958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130EA0F9-D0B5-4DAA-A519-32E46B38D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922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847744</xdr:colOff>
      <xdr:row>16</xdr:row>
      <xdr:rowOff>58713</xdr:rowOff>
    </xdr:from>
    <xdr:to>
      <xdr:col>9</xdr:col>
      <xdr:colOff>1184397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A338C6CC-62C9-4FF6-8B04-FCADC90D9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4666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817911</xdr:colOff>
      <xdr:row>18</xdr:row>
      <xdr:rowOff>179060</xdr:rowOff>
    </xdr:from>
    <xdr:to>
      <xdr:col>9</xdr:col>
      <xdr:colOff>1154564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BFFA889C-6D44-474B-A853-CE69F566A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683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1225352</xdr:colOff>
      <xdr:row>16</xdr:row>
      <xdr:rowOff>58714</xdr:rowOff>
    </xdr:from>
    <xdr:to>
      <xdr:col>9</xdr:col>
      <xdr:colOff>1562005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4C00746E-AFDF-4173-AFA5-4761FB5EB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2427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1195524</xdr:colOff>
      <xdr:row>18</xdr:row>
      <xdr:rowOff>179067</xdr:rowOff>
    </xdr:from>
    <xdr:to>
      <xdr:col>9</xdr:col>
      <xdr:colOff>1532177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678D30FD-205B-4449-9103-7C51D5A9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9444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106679</xdr:colOff>
      <xdr:row>10</xdr:row>
      <xdr:rowOff>41821</xdr:rowOff>
    </xdr:from>
    <xdr:to>
      <xdr:col>9</xdr:col>
      <xdr:colOff>307847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E8D6F3B8-E190-4F84-9DBA-CF114A1E89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70559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395020</xdr:colOff>
      <xdr:row>10</xdr:row>
      <xdr:rowOff>43372</xdr:rowOff>
    </xdr:from>
    <xdr:to>
      <xdr:col>9</xdr:col>
      <xdr:colOff>596188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D2AB728D-C7A4-4011-9A39-18E58CE381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9394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968504</xdr:colOff>
      <xdr:row>10</xdr:row>
      <xdr:rowOff>41536</xdr:rowOff>
    </xdr:from>
    <xdr:to>
      <xdr:col>9</xdr:col>
      <xdr:colOff>1169672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7B7392E-3076-41E6-9149-F724CD42A5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6742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1548384</xdr:colOff>
      <xdr:row>10</xdr:row>
      <xdr:rowOff>43688</xdr:rowOff>
    </xdr:from>
    <xdr:to>
      <xdr:col>9</xdr:col>
      <xdr:colOff>1749552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91614F41-DBE2-4C56-A380-04338DF513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4730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391362</xdr:colOff>
      <xdr:row>12</xdr:row>
      <xdr:rowOff>42088</xdr:rowOff>
    </xdr:from>
    <xdr:to>
      <xdr:col>9</xdr:col>
      <xdr:colOff>592530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C8B12E6-C3D3-411F-A3D2-777F5B511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9028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968504</xdr:colOff>
      <xdr:row>12</xdr:row>
      <xdr:rowOff>40704</xdr:rowOff>
    </xdr:from>
    <xdr:to>
      <xdr:col>9</xdr:col>
      <xdr:colOff>1169672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9CDE6C36-095A-4996-912A-88F3E9596F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6742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1539240</xdr:colOff>
      <xdr:row>12</xdr:row>
      <xdr:rowOff>37902</xdr:rowOff>
    </xdr:from>
    <xdr:to>
      <xdr:col>9</xdr:col>
      <xdr:colOff>1749552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3E06431E-269A-484C-AF9F-D5EE207F4D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816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397002</xdr:colOff>
      <xdr:row>12</xdr:row>
      <xdr:rowOff>641568</xdr:rowOff>
    </xdr:from>
    <xdr:to>
      <xdr:col>9</xdr:col>
      <xdr:colOff>607314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317527A-954F-44CF-89E7-4801595BA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9592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687325</xdr:colOff>
      <xdr:row>12</xdr:row>
      <xdr:rowOff>644299</xdr:rowOff>
    </xdr:from>
    <xdr:to>
      <xdr:col>9</xdr:col>
      <xdr:colOff>888493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77CED39-4ADF-4F31-B821-EF8F97E8DF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8624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683361</xdr:colOff>
      <xdr:row>10</xdr:row>
      <xdr:rowOff>43143</xdr:rowOff>
    </xdr:from>
    <xdr:to>
      <xdr:col>9</xdr:col>
      <xdr:colOff>884529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6195961-A276-449D-A876-68AA5BBEF3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8228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1260043</xdr:colOff>
      <xdr:row>10</xdr:row>
      <xdr:rowOff>42298</xdr:rowOff>
    </xdr:from>
    <xdr:to>
      <xdr:col>9</xdr:col>
      <xdr:colOff>1461211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581C559-7C86-4A68-A5AF-DB34F83FE8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896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106679</xdr:colOff>
      <xdr:row>12</xdr:row>
      <xdr:rowOff>43077</xdr:rowOff>
    </xdr:from>
    <xdr:to>
      <xdr:col>9</xdr:col>
      <xdr:colOff>307847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21373BCC-DE1A-45F5-96AE-3779ABC06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70559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676045</xdr:colOff>
      <xdr:row>12</xdr:row>
      <xdr:rowOff>41808</xdr:rowOff>
    </xdr:from>
    <xdr:to>
      <xdr:col>9</xdr:col>
      <xdr:colOff>877213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4BAC226-2FAF-40AE-A092-A48B89868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7496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1245411</xdr:colOff>
      <xdr:row>12</xdr:row>
      <xdr:rowOff>38142</xdr:rowOff>
    </xdr:from>
    <xdr:to>
      <xdr:col>9</xdr:col>
      <xdr:colOff>1455723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0173CA5-C5A7-4760-85C2-55FB1AA58E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4433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106679</xdr:colOff>
      <xdr:row>12</xdr:row>
      <xdr:rowOff>639397</xdr:rowOff>
    </xdr:from>
    <xdr:to>
      <xdr:col>9</xdr:col>
      <xdr:colOff>316991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95943A7-65BD-4D06-A59A-3BA7DEF74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70559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402641</xdr:colOff>
      <xdr:row>12</xdr:row>
      <xdr:rowOff>334146</xdr:rowOff>
    </xdr:from>
    <xdr:to>
      <xdr:col>9</xdr:col>
      <xdr:colOff>612953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2935C57-25AB-4041-A664-9DC0546B82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700156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976125</xdr:colOff>
      <xdr:row>12</xdr:row>
      <xdr:rowOff>333351</xdr:rowOff>
    </xdr:from>
    <xdr:to>
      <xdr:col>9</xdr:col>
      <xdr:colOff>1186437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5B3DB2F7-7FB6-49DC-921F-AB349CE59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7504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114300</xdr:colOff>
      <xdr:row>12</xdr:row>
      <xdr:rowOff>333659</xdr:rowOff>
    </xdr:from>
    <xdr:to>
      <xdr:col>9</xdr:col>
      <xdr:colOff>324612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A91B891-DD09-4152-9B2F-AE6BBC18C8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1322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690982</xdr:colOff>
      <xdr:row>12</xdr:row>
      <xdr:rowOff>337947</xdr:rowOff>
    </xdr:from>
    <xdr:to>
      <xdr:col>9</xdr:col>
      <xdr:colOff>892150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7C20F303-7BE6-495A-9787-D3DD1FDFB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990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1258520</xdr:colOff>
      <xdr:row>12</xdr:row>
      <xdr:rowOff>334250</xdr:rowOff>
    </xdr:from>
    <xdr:to>
      <xdr:col>9</xdr:col>
      <xdr:colOff>1468832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E8622E17-CCF4-4BD9-94F4-AB1F6A9FAC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5744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1546861</xdr:colOff>
      <xdr:row>12</xdr:row>
      <xdr:rowOff>332740</xdr:rowOff>
    </xdr:from>
    <xdr:to>
      <xdr:col>9</xdr:col>
      <xdr:colOff>1757173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1ECF70C5-3841-47F6-B790-6E3BB1833C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4578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E0222F7E-4741-42CB-B1EA-78D45F637B8A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7" name="Picture 238">
          <a:extLst>
            <a:ext uri="{FF2B5EF4-FFF2-40B4-BE49-F238E27FC236}">
              <a16:creationId xmlns:a16="http://schemas.microsoft.com/office/drawing/2014/main" id="{41877ADD-FC50-471E-8733-FB30DA57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EF3C7309-5D3A-4C28-A45B-769C89DDF806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06254DBF-12AA-464A-BBD4-285CC020C2F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220980</xdr:colOff>
      <xdr:row>12</xdr:row>
      <xdr:rowOff>114300</xdr:rowOff>
    </xdr:from>
    <xdr:to>
      <xdr:col>7</xdr:col>
      <xdr:colOff>559774</xdr:colOff>
      <xdr:row>12</xdr:row>
      <xdr:rowOff>401192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BC36D8A9-3BF0-433B-960F-0EDE834AF0D6}"/>
            </a:ext>
          </a:extLst>
        </xdr:cNvPr>
        <xdr:cNvGrpSpPr/>
      </xdr:nvGrpSpPr>
      <xdr:grpSpPr>
        <a:xfrm>
          <a:off x="6374130" y="394335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9CB19958-9F83-443A-A457-0C3AD9ED1F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ED8DBD35-6020-4876-AD4B-22CDE2C0438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99060</xdr:colOff>
      <xdr:row>12</xdr:row>
      <xdr:rowOff>106680</xdr:rowOff>
    </xdr:from>
    <xdr:to>
      <xdr:col>1</xdr:col>
      <xdr:colOff>437854</xdr:colOff>
      <xdr:row>12</xdr:row>
      <xdr:rowOff>393572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BA481571-F093-4656-BFB7-76A8B8B6427F}"/>
            </a:ext>
          </a:extLst>
        </xdr:cNvPr>
        <xdr:cNvGrpSpPr/>
      </xdr:nvGrpSpPr>
      <xdr:grpSpPr>
        <a:xfrm>
          <a:off x="251460" y="39357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6C091B52-189C-4140-A8F6-A8BCE673B2B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E9684C2B-B9EC-4A66-A0FC-AF1291727D3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251460</xdr:colOff>
      <xdr:row>18</xdr:row>
      <xdr:rowOff>198120</xdr:rowOff>
    </xdr:from>
    <xdr:to>
      <xdr:col>7</xdr:col>
      <xdr:colOff>590254</xdr:colOff>
      <xdr:row>18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9D0F5210-944A-4841-A6E2-0AB465CB7FF7}"/>
            </a:ext>
          </a:extLst>
        </xdr:cNvPr>
        <xdr:cNvGrpSpPr/>
      </xdr:nvGrpSpPr>
      <xdr:grpSpPr>
        <a:xfrm>
          <a:off x="6404610" y="628459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B2507AA4-91D5-4720-A405-A8A91CEC0C6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02F47BE8-AD7D-4AA7-8DF2-9F5CB3FE56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175260</xdr:colOff>
      <xdr:row>18</xdr:row>
      <xdr:rowOff>106680</xdr:rowOff>
    </xdr:from>
    <xdr:to>
      <xdr:col>1</xdr:col>
      <xdr:colOff>514054</xdr:colOff>
      <xdr:row>18</xdr:row>
      <xdr:rowOff>393572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AD34D2A3-E709-4911-9A7C-A3C84192D5C5}"/>
            </a:ext>
          </a:extLst>
        </xdr:cNvPr>
        <xdr:cNvGrpSpPr/>
      </xdr:nvGrpSpPr>
      <xdr:grpSpPr>
        <a:xfrm>
          <a:off x="327660" y="61931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76AD829E-497E-41DA-80F3-CA9F978C4D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E082F84A-614B-4DD7-96AA-9C91B22FCE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E23D1CBA-5719-4207-A78A-DB5D27F27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368573</xdr:rowOff>
    </xdr:from>
    <xdr:to>
      <xdr:col>1</xdr:col>
      <xdr:colOff>878565</xdr:colOff>
      <xdr:row>12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598D911E-5A15-4552-B619-C908941FA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368573</xdr:rowOff>
    </xdr:from>
    <xdr:to>
      <xdr:col>2</xdr:col>
      <xdr:colOff>814080</xdr:colOff>
      <xdr:row>12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B6902E4B-A1AF-408C-9CB7-174FF541F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368573</xdr:rowOff>
    </xdr:from>
    <xdr:to>
      <xdr:col>3</xdr:col>
      <xdr:colOff>784841</xdr:colOff>
      <xdr:row>12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01FD87BA-470E-4DEE-AC26-2B6304CFF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368573</xdr:rowOff>
    </xdr:from>
    <xdr:to>
      <xdr:col>4</xdr:col>
      <xdr:colOff>767624</xdr:colOff>
      <xdr:row>12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71E95E61-2B1D-4022-BA56-04D90DFDD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419569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131426</xdr:colOff>
      <xdr:row>12</xdr:row>
      <xdr:rowOff>371704</xdr:rowOff>
    </xdr:from>
    <xdr:to>
      <xdr:col>1</xdr:col>
      <xdr:colOff>467976</xdr:colOff>
      <xdr:row>12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94DA69F4-650F-4D02-87E5-DF456AF1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586" y="418932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93320956-C51A-4291-9F9A-49C8D8DD0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0B753EB5-A341-4E63-990C-2E1977821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378779A-9974-43A4-8275-569F4CC6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365296</xdr:rowOff>
    </xdr:from>
    <xdr:to>
      <xdr:col>5</xdr:col>
      <xdr:colOff>756981</xdr:colOff>
      <xdr:row>12</xdr:row>
      <xdr:rowOff>708970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1B22A548-2553-4ABA-8ED0-9CAE45D77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419242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365296</xdr:rowOff>
    </xdr:from>
    <xdr:to>
      <xdr:col>6</xdr:col>
      <xdr:colOff>731205</xdr:colOff>
      <xdr:row>12</xdr:row>
      <xdr:rowOff>708970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8A6F5B33-FCCC-4E7B-B5B0-FB225607D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419242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364927</xdr:rowOff>
    </xdr:from>
    <xdr:to>
      <xdr:col>2</xdr:col>
      <xdr:colOff>784061</xdr:colOff>
      <xdr:row>15</xdr:row>
      <xdr:rowOff>708601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0F70528C-48C9-4154-8DFE-CCD9FA33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2947" y="532220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341438</xdr:rowOff>
    </xdr:from>
    <xdr:to>
      <xdr:col>3</xdr:col>
      <xdr:colOff>784841</xdr:colOff>
      <xdr:row>15</xdr:row>
      <xdr:rowOff>685112</xdr:rowOff>
    </xdr:to>
    <xdr:pic>
      <xdr:nvPicPr>
        <xdr:cNvPr id="61" name="Picture 214">
          <a:extLst>
            <a:ext uri="{FF2B5EF4-FFF2-40B4-BE49-F238E27FC236}">
              <a16:creationId xmlns:a16="http://schemas.microsoft.com/office/drawing/2014/main" id="{C6D39327-CBF1-4A3F-830F-BD0C24BB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529871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348629</xdr:rowOff>
    </xdr:from>
    <xdr:to>
      <xdr:col>4</xdr:col>
      <xdr:colOff>767624</xdr:colOff>
      <xdr:row>15</xdr:row>
      <xdr:rowOff>692303</xdr:rowOff>
    </xdr:to>
    <xdr:pic>
      <xdr:nvPicPr>
        <xdr:cNvPr id="62" name="Picture 215">
          <a:extLst>
            <a:ext uri="{FF2B5EF4-FFF2-40B4-BE49-F238E27FC236}">
              <a16:creationId xmlns:a16="http://schemas.microsoft.com/office/drawing/2014/main" id="{667A0F2A-3980-4FCD-88BC-155E35E47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53059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348629</xdr:rowOff>
    </xdr:from>
    <xdr:to>
      <xdr:col>5</xdr:col>
      <xdr:colOff>756981</xdr:colOff>
      <xdr:row>15</xdr:row>
      <xdr:rowOff>692303</xdr:rowOff>
    </xdr:to>
    <xdr:pic>
      <xdr:nvPicPr>
        <xdr:cNvPr id="63" name="Picture 216">
          <a:extLst>
            <a:ext uri="{FF2B5EF4-FFF2-40B4-BE49-F238E27FC236}">
              <a16:creationId xmlns:a16="http://schemas.microsoft.com/office/drawing/2014/main" id="{B355C87A-D106-4DEA-9ABB-83E8FD4DE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53059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348629</xdr:rowOff>
    </xdr:from>
    <xdr:to>
      <xdr:col>6</xdr:col>
      <xdr:colOff>731205</xdr:colOff>
      <xdr:row>15</xdr:row>
      <xdr:rowOff>692303</xdr:rowOff>
    </xdr:to>
    <xdr:pic>
      <xdr:nvPicPr>
        <xdr:cNvPr id="64" name="Picture 217">
          <a:extLst>
            <a:ext uri="{FF2B5EF4-FFF2-40B4-BE49-F238E27FC236}">
              <a16:creationId xmlns:a16="http://schemas.microsoft.com/office/drawing/2014/main" id="{8E32E12E-7D46-4D2F-8503-20C052B54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53059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373489</xdr:rowOff>
    </xdr:from>
    <xdr:to>
      <xdr:col>1</xdr:col>
      <xdr:colOff>730554</xdr:colOff>
      <xdr:row>15</xdr:row>
      <xdr:rowOff>717163</xdr:rowOff>
    </xdr:to>
    <xdr:pic>
      <xdr:nvPicPr>
        <xdr:cNvPr id="65" name="Picture 201">
          <a:extLst>
            <a:ext uri="{FF2B5EF4-FFF2-40B4-BE49-F238E27FC236}">
              <a16:creationId xmlns:a16="http://schemas.microsoft.com/office/drawing/2014/main" id="{8CD56EEA-02D0-45E2-9C44-660802601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451" y="533077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379497</xdr:rowOff>
    </xdr:from>
    <xdr:to>
      <xdr:col>3</xdr:col>
      <xdr:colOff>782539</xdr:colOff>
      <xdr:row>18</xdr:row>
      <xdr:rowOff>723171</xdr:rowOff>
    </xdr:to>
    <xdr:pic>
      <xdr:nvPicPr>
        <xdr:cNvPr id="67" name="Picture 214">
          <a:extLst>
            <a:ext uri="{FF2B5EF4-FFF2-40B4-BE49-F238E27FC236}">
              <a16:creationId xmlns:a16="http://schemas.microsoft.com/office/drawing/2014/main" id="{BC2B48EB-EDC7-47B9-BC06-C6657A37B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6458373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386688</xdr:rowOff>
    </xdr:from>
    <xdr:to>
      <xdr:col>4</xdr:col>
      <xdr:colOff>767624</xdr:colOff>
      <xdr:row>18</xdr:row>
      <xdr:rowOff>730362</xdr:rowOff>
    </xdr:to>
    <xdr:pic>
      <xdr:nvPicPr>
        <xdr:cNvPr id="68" name="Picture 215">
          <a:extLst>
            <a:ext uri="{FF2B5EF4-FFF2-40B4-BE49-F238E27FC236}">
              <a16:creationId xmlns:a16="http://schemas.microsoft.com/office/drawing/2014/main" id="{9608A411-1B45-4274-A718-E1B12D478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64655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386688</xdr:rowOff>
    </xdr:from>
    <xdr:to>
      <xdr:col>5</xdr:col>
      <xdr:colOff>756981</xdr:colOff>
      <xdr:row>18</xdr:row>
      <xdr:rowOff>730362</xdr:rowOff>
    </xdr:to>
    <xdr:pic>
      <xdr:nvPicPr>
        <xdr:cNvPr id="69" name="Picture 216">
          <a:extLst>
            <a:ext uri="{FF2B5EF4-FFF2-40B4-BE49-F238E27FC236}">
              <a16:creationId xmlns:a16="http://schemas.microsoft.com/office/drawing/2014/main" id="{D3B7E8E8-B065-4FE8-A31E-A9411F72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646556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386688</xdr:rowOff>
    </xdr:from>
    <xdr:to>
      <xdr:col>6</xdr:col>
      <xdr:colOff>731205</xdr:colOff>
      <xdr:row>18</xdr:row>
      <xdr:rowOff>730362</xdr:rowOff>
    </xdr:to>
    <xdr:pic>
      <xdr:nvPicPr>
        <xdr:cNvPr id="70" name="Picture 217">
          <a:extLst>
            <a:ext uri="{FF2B5EF4-FFF2-40B4-BE49-F238E27FC236}">
              <a16:creationId xmlns:a16="http://schemas.microsoft.com/office/drawing/2014/main" id="{8EEC3E8F-1CB9-4242-9B14-47823B4E2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646556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524595</xdr:colOff>
      <xdr:row>18</xdr:row>
      <xdr:rowOff>402986</xdr:rowOff>
    </xdr:from>
    <xdr:to>
      <xdr:col>1</xdr:col>
      <xdr:colOff>861687</xdr:colOff>
      <xdr:row>18</xdr:row>
      <xdr:rowOff>746660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9B451F90-48BF-43B6-AF55-7387AE5E5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1584" y="648186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213608</xdr:colOff>
      <xdr:row>18</xdr:row>
      <xdr:rowOff>406117</xdr:rowOff>
    </xdr:from>
    <xdr:to>
      <xdr:col>1</xdr:col>
      <xdr:colOff>550158</xdr:colOff>
      <xdr:row>18</xdr:row>
      <xdr:rowOff>749792</xdr:rowOff>
    </xdr:to>
    <xdr:pic>
      <xdr:nvPicPr>
        <xdr:cNvPr id="72" name="Picture 197">
          <a:extLst>
            <a:ext uri="{FF2B5EF4-FFF2-40B4-BE49-F238E27FC236}">
              <a16:creationId xmlns:a16="http://schemas.microsoft.com/office/drawing/2014/main" id="{1FCA7CD7-967F-4992-AC59-8657D7307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597" y="6484993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399708</xdr:rowOff>
    </xdr:from>
    <xdr:to>
      <xdr:col>2</xdr:col>
      <xdr:colOff>776262</xdr:colOff>
      <xdr:row>18</xdr:row>
      <xdr:rowOff>743382</xdr:rowOff>
    </xdr:to>
    <xdr:pic>
      <xdr:nvPicPr>
        <xdr:cNvPr id="73" name="Picture 201">
          <a:extLst>
            <a:ext uri="{FF2B5EF4-FFF2-40B4-BE49-F238E27FC236}">
              <a16:creationId xmlns:a16="http://schemas.microsoft.com/office/drawing/2014/main" id="{F697D7E8-B199-43CB-A0CE-D726073A7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148" y="647858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380707</xdr:rowOff>
    </xdr:from>
    <xdr:to>
      <xdr:col>7</xdr:col>
      <xdr:colOff>815111</xdr:colOff>
      <xdr:row>12</xdr:row>
      <xdr:rowOff>724381</xdr:rowOff>
    </xdr:to>
    <xdr:pic>
      <xdr:nvPicPr>
        <xdr:cNvPr id="91" name="Picture 207">
          <a:extLst>
            <a:ext uri="{FF2B5EF4-FFF2-40B4-BE49-F238E27FC236}">
              <a16:creationId xmlns:a16="http://schemas.microsoft.com/office/drawing/2014/main" id="{67D9F9BC-EEC9-42AA-ADE5-2C8B6BAAD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42078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364040</xdr:rowOff>
    </xdr:from>
    <xdr:to>
      <xdr:col>7</xdr:col>
      <xdr:colOff>815111</xdr:colOff>
      <xdr:row>15</xdr:row>
      <xdr:rowOff>707714</xdr:rowOff>
    </xdr:to>
    <xdr:pic>
      <xdr:nvPicPr>
        <xdr:cNvPr id="92" name="Picture 217">
          <a:extLst>
            <a:ext uri="{FF2B5EF4-FFF2-40B4-BE49-F238E27FC236}">
              <a16:creationId xmlns:a16="http://schemas.microsoft.com/office/drawing/2014/main" id="{91366972-5756-450B-8439-CB23BDA21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532132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402099</xdr:rowOff>
    </xdr:from>
    <xdr:to>
      <xdr:col>7</xdr:col>
      <xdr:colOff>815111</xdr:colOff>
      <xdr:row>18</xdr:row>
      <xdr:rowOff>745773</xdr:rowOff>
    </xdr:to>
    <xdr:pic>
      <xdr:nvPicPr>
        <xdr:cNvPr id="93" name="Picture 217">
          <a:extLst>
            <a:ext uri="{FF2B5EF4-FFF2-40B4-BE49-F238E27FC236}">
              <a16:creationId xmlns:a16="http://schemas.microsoft.com/office/drawing/2014/main" id="{C5B9E88D-700E-449C-A3C3-C990CDFF1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6480975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9</xdr:row>
      <xdr:rowOff>145500</xdr:rowOff>
    </xdr:from>
    <xdr:to>
      <xdr:col>7</xdr:col>
      <xdr:colOff>582665</xdr:colOff>
      <xdr:row>9</xdr:row>
      <xdr:rowOff>488400</xdr:rowOff>
    </xdr:to>
    <xdr:pic>
      <xdr:nvPicPr>
        <xdr:cNvPr id="89" name="Picture 236">
          <a:extLst>
            <a:ext uri="{FF2B5EF4-FFF2-40B4-BE49-F238E27FC236}">
              <a16:creationId xmlns:a16="http://schemas.microsoft.com/office/drawing/2014/main" id="{8A9EE944-41C2-40E9-B27A-A1BDF099C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284298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15</xdr:row>
      <xdr:rowOff>222128</xdr:rowOff>
    </xdr:from>
    <xdr:to>
      <xdr:col>7</xdr:col>
      <xdr:colOff>582665</xdr:colOff>
      <xdr:row>15</xdr:row>
      <xdr:rowOff>565028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9B5BCB88-DEFC-495D-B61E-1175945B2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5167508"/>
          <a:ext cx="336550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0D2D7F25-5AE4-46D9-8262-D9263DC80348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47E6915B-83CB-4D38-8097-BA86B2DE8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7CABFC52-3856-4E7D-A650-C57B2F4FA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6C5CCE42-8F7A-4ECE-9757-62727718E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0" name="Picture 238">
          <a:extLst>
            <a:ext uri="{FF2B5EF4-FFF2-40B4-BE49-F238E27FC236}">
              <a16:creationId xmlns:a16="http://schemas.microsoft.com/office/drawing/2014/main" id="{95AEB9E5-6B0B-4D98-A208-84BF936E0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629412BE-752F-419C-ABDF-C1665BDFCCE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2" name="Freeform: Shape 141">
          <a:extLst>
            <a:ext uri="{FF2B5EF4-FFF2-40B4-BE49-F238E27FC236}">
              <a16:creationId xmlns:a16="http://schemas.microsoft.com/office/drawing/2014/main" id="{D5DD000B-1193-44E7-A590-6C690D1A52BE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069B45FA-9132-41C2-80C3-F83A47DD8BA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D89926CA-8746-4575-AA14-0D643AE50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EC483516-460B-4511-9CEF-5EDECFBE9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88BA0804-8352-4AF0-AF21-92AC6F4B2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3F448F46-8B82-4283-860B-B5066CA37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4C488605-E383-41BE-9207-9C9E99767FC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BF932D59-B1FF-4711-AC36-AC3438E954BC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8B45539A-B025-48AB-809B-C4E4E2D82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907E8415-67D5-44C5-BAB1-B29F1ADD3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71B5F8DD-1B2E-496B-B36E-4187ADC0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3" name="Picture 238">
          <a:extLst>
            <a:ext uri="{FF2B5EF4-FFF2-40B4-BE49-F238E27FC236}">
              <a16:creationId xmlns:a16="http://schemas.microsoft.com/office/drawing/2014/main" id="{8ADA4EE1-6A4A-455E-B82F-18A200628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4E636E8F-0708-4D1F-8405-464BADA54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01534F91-34B4-46A8-893D-55D0D4F3D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AEB96600-D8FF-43C4-82B3-E20E0C719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DA2E3C37-8BFF-4EA3-B579-0AC828B2A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239C0705-FA55-40BD-8DD4-33D9AE9D6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D80FA229-9409-480B-9A1E-9CB197E0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7EB685CE-647F-47AE-A7EB-39A1324D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DEDAEFD9-F0D5-4ED9-9C22-A4FE2698B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A1185BFE-DACB-49D0-ADC6-62EFD74CFF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A6FC0B70-88ED-4E21-B97E-4153B7735C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4C27532-4DB9-49DC-8BA4-D6A48685BD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17B6A805-EEDA-4408-B7F4-F51B2B9D5D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CD48DF66-9CE9-4F9F-B71C-F1803CD7CE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E9FDD265-7E27-4A8F-BE11-01D8E3E6A7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4290CDD5-04E9-4CA9-B40E-64679433E8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773F295-3ECD-4227-82E7-CFF73D577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FFE0ACC3-ECA9-4112-8A07-6F51A3C65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3CC615AC-06A5-4635-895F-84014D9BF0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83273FB-9057-4F0E-9D30-1C1BF03A86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5C8DD8FC-F336-456B-871F-A33C1F651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75CAE33C-6CD4-44FA-883A-4A849E3530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E7E9B38-3754-45ED-836A-1AEBFAE53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FF33C305-18DB-415C-B364-3D2E74143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47E6DF0-7F62-4199-8E2D-EE73594ABE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30BEDFB-49C1-410F-BD39-49E8B1453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A0177E5-1C6F-4C0B-9A34-2FEE25C83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7D25A72-C91F-458A-A371-7E800CD3AD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CE97C54D-BDBB-443B-8A1C-59EE858BD4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ACB0C97-63CF-489A-9A76-E1A5FBD9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E2C42605-CB17-4058-8459-38ACB8656416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id="{A37FD321-1D7A-4D0F-BD6D-911F76D2A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id="{361910A5-E9D0-447C-8FA8-F1C59B74BDD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E5574B1C-EE7B-4E9B-A34F-E407B9FB037B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297180</xdr:colOff>
      <xdr:row>12</xdr:row>
      <xdr:rowOff>144780</xdr:rowOff>
    </xdr:from>
    <xdr:to>
      <xdr:col>2</xdr:col>
      <xdr:colOff>635974</xdr:colOff>
      <xdr:row>12</xdr:row>
      <xdr:rowOff>431672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DD06405B-77D1-4E4A-B23D-9CAEF6975F54}"/>
            </a:ext>
          </a:extLst>
        </xdr:cNvPr>
        <xdr:cNvGrpSpPr/>
      </xdr:nvGrpSpPr>
      <xdr:grpSpPr>
        <a:xfrm>
          <a:off x="1449705" y="397383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F9E9B479-F79A-47C7-AB5A-50FFC1CB0ED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A158D842-31FA-4F4E-90B1-9022FEDBC4D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236220</xdr:colOff>
      <xdr:row>15</xdr:row>
      <xdr:rowOff>121920</xdr:rowOff>
    </xdr:from>
    <xdr:to>
      <xdr:col>1</xdr:col>
      <xdr:colOff>575014</xdr:colOff>
      <xdr:row>15</xdr:row>
      <xdr:rowOff>408812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B8261015-2B59-4937-BDFA-22AA17AC50B7}"/>
            </a:ext>
          </a:extLst>
        </xdr:cNvPr>
        <xdr:cNvGrpSpPr/>
      </xdr:nvGrpSpPr>
      <xdr:grpSpPr>
        <a:xfrm>
          <a:off x="388620" y="508444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A9F328C5-CE0F-4E86-865E-EEBAADC13D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3B38BB25-91C6-4B97-8323-6EDE99CF91C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228600</xdr:colOff>
      <xdr:row>18</xdr:row>
      <xdr:rowOff>213360</xdr:rowOff>
    </xdr:from>
    <xdr:to>
      <xdr:col>2</xdr:col>
      <xdr:colOff>567394</xdr:colOff>
      <xdr:row>18</xdr:row>
      <xdr:rowOff>500252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CCBBBBAA-803B-4B32-8DAD-D0E4F2158483}"/>
            </a:ext>
          </a:extLst>
        </xdr:cNvPr>
        <xdr:cNvGrpSpPr/>
      </xdr:nvGrpSpPr>
      <xdr:grpSpPr>
        <a:xfrm>
          <a:off x="1381125" y="629983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DEE83747-51D3-450C-8045-1F95FB8A47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B8BFF8CB-2B09-4E15-BE33-9591CC96EB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381000</xdr:colOff>
      <xdr:row>21</xdr:row>
      <xdr:rowOff>274320</xdr:rowOff>
    </xdr:from>
    <xdr:to>
      <xdr:col>1</xdr:col>
      <xdr:colOff>719794</xdr:colOff>
      <xdr:row>21</xdr:row>
      <xdr:rowOff>561212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937E03E0-5166-42E1-ABC2-246D2341CB64}"/>
            </a:ext>
          </a:extLst>
        </xdr:cNvPr>
        <xdr:cNvGrpSpPr/>
      </xdr:nvGrpSpPr>
      <xdr:grpSpPr>
        <a:xfrm>
          <a:off x="533400" y="748474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6CD5C953-D46C-4BE2-988B-DE4FD80BBBD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906318E5-9410-4E6F-A9BF-229F3280F39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BCB4BD73-CB1A-4520-A4EC-EAEFF8078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515785</xdr:colOff>
      <xdr:row>9</xdr:row>
      <xdr:rowOff>377130</xdr:rowOff>
    </xdr:from>
    <xdr:to>
      <xdr:col>2</xdr:col>
      <xdr:colOff>852877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C63B271D-3350-48BB-A59C-6A260DD1B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76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451301</xdr:colOff>
      <xdr:row>9</xdr:row>
      <xdr:rowOff>377130</xdr:rowOff>
    </xdr:from>
    <xdr:to>
      <xdr:col>3</xdr:col>
      <xdr:colOff>788393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C6D25E5F-76D6-4630-B1CF-C68F7E50B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26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9</xdr:row>
      <xdr:rowOff>377130</xdr:rowOff>
    </xdr:from>
    <xdr:to>
      <xdr:col>4</xdr:col>
      <xdr:colOff>759153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C52F139C-D780-49CE-9BEF-7DEF48700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1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9</xdr:row>
      <xdr:rowOff>377130</xdr:rowOff>
    </xdr:from>
    <xdr:to>
      <xdr:col>5</xdr:col>
      <xdr:colOff>741936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0EF87883-1767-4563-B520-26875C715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8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204798</xdr:colOff>
      <xdr:row>9</xdr:row>
      <xdr:rowOff>380261</xdr:rowOff>
    </xdr:from>
    <xdr:to>
      <xdr:col>2</xdr:col>
      <xdr:colOff>541348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87A08A24-1494-4B17-AEC6-8EA0ADB9B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0776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5AB9347B-5159-4BA0-9FDC-864EBCD08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A3194363-AB9C-4529-87B0-CB5F81D72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CA5684A-BC6A-4854-836E-933ADC181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9</xdr:row>
      <xdr:rowOff>373853</xdr:rowOff>
    </xdr:from>
    <xdr:to>
      <xdr:col>6</xdr:col>
      <xdr:colOff>731293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B4F220A6-4F7A-4044-A5D8-18CFD44C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34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9</xdr:row>
      <xdr:rowOff>373853</xdr:rowOff>
    </xdr:from>
    <xdr:to>
      <xdr:col>7</xdr:col>
      <xdr:colOff>705518</xdr:colOff>
      <xdr:row>9</xdr:row>
      <xdr:rowOff>717527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C62808F4-649B-40F8-99BE-4320CB4E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47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421282</xdr:colOff>
      <xdr:row>12</xdr:row>
      <xdr:rowOff>382045</xdr:rowOff>
    </xdr:from>
    <xdr:to>
      <xdr:col>3</xdr:col>
      <xdr:colOff>758374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E479047A-FADF-4193-A416-5550BC1B1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6248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12</xdr:row>
      <xdr:rowOff>358556</xdr:rowOff>
    </xdr:from>
    <xdr:to>
      <xdr:col>4</xdr:col>
      <xdr:colOff>759153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0E10FD8F-F148-47AE-9CEC-3EFA05942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16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12</xdr:row>
      <xdr:rowOff>365747</xdr:rowOff>
    </xdr:from>
    <xdr:to>
      <xdr:col>5</xdr:col>
      <xdr:colOff>741936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A0ED2F6F-ED68-4C21-A669-DF9FD4E8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88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12</xdr:row>
      <xdr:rowOff>365747</xdr:rowOff>
    </xdr:from>
    <xdr:to>
      <xdr:col>6</xdr:col>
      <xdr:colOff>731293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6AEEB3E2-A656-4CE8-B84C-8B1446ED9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3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12</xdr:row>
      <xdr:rowOff>365747</xdr:rowOff>
    </xdr:from>
    <xdr:to>
      <xdr:col>7</xdr:col>
      <xdr:colOff>705518</xdr:colOff>
      <xdr:row>12</xdr:row>
      <xdr:rowOff>709421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F618C0EA-F381-48A7-A7BE-83253200C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47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367774</xdr:colOff>
      <xdr:row>12</xdr:row>
      <xdr:rowOff>390607</xdr:rowOff>
    </xdr:from>
    <xdr:to>
      <xdr:col>2</xdr:col>
      <xdr:colOff>704866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DCA9C933-BC8E-49EC-82CA-AEF19522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375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15</xdr:row>
      <xdr:rowOff>388053</xdr:rowOff>
    </xdr:from>
    <xdr:to>
      <xdr:col>4</xdr:col>
      <xdr:colOff>756851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E31C4DAC-E65E-4C9B-BC01-3F1288D5B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016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15</xdr:row>
      <xdr:rowOff>395244</xdr:rowOff>
    </xdr:from>
    <xdr:to>
      <xdr:col>5</xdr:col>
      <xdr:colOff>741936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18DD744D-A576-453A-A7A9-16C661ADA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7788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15</xdr:row>
      <xdr:rowOff>395244</xdr:rowOff>
    </xdr:from>
    <xdr:to>
      <xdr:col>6</xdr:col>
      <xdr:colOff>731293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849503C8-7E84-415F-ADC7-E95419FE9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13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15</xdr:row>
      <xdr:rowOff>395244</xdr:rowOff>
    </xdr:from>
    <xdr:to>
      <xdr:col>7</xdr:col>
      <xdr:colOff>705518</xdr:colOff>
      <xdr:row>15</xdr:row>
      <xdr:rowOff>738918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52587549-2819-46C1-B420-6A6E63E15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9347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336232</xdr:colOff>
      <xdr:row>15</xdr:row>
      <xdr:rowOff>426782</xdr:rowOff>
    </xdr:from>
    <xdr:to>
      <xdr:col>2</xdr:col>
      <xdr:colOff>673324</xdr:colOff>
      <xdr:row>15</xdr:row>
      <xdr:rowOff>770456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952A406E-1447-4677-B4A8-0DFA80B93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5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413483</xdr:colOff>
      <xdr:row>15</xdr:row>
      <xdr:rowOff>408264</xdr:rowOff>
    </xdr:from>
    <xdr:to>
      <xdr:col>3</xdr:col>
      <xdr:colOff>750575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83488CAD-7429-451F-BE61-24F7B5A78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8449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12</xdr:row>
      <xdr:rowOff>355016</xdr:rowOff>
    </xdr:from>
    <xdr:to>
      <xdr:col>1</xdr:col>
      <xdr:colOff>695246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id="{F6858699-91F0-4E74-9D9B-0100D99C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143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15</xdr:row>
      <xdr:rowOff>338349</xdr:rowOff>
    </xdr:from>
    <xdr:to>
      <xdr:col>1</xdr:col>
      <xdr:colOff>695246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id="{558C4F52-B854-4966-9888-8CAA825B7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143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18</xdr:row>
      <xdr:rowOff>376408</xdr:rowOff>
    </xdr:from>
    <xdr:to>
      <xdr:col>1</xdr:col>
      <xdr:colOff>695246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id="{B27BFBA9-13FA-4C4B-A38D-B17F419B5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143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265415</xdr:colOff>
      <xdr:row>9</xdr:row>
      <xdr:rowOff>239730</xdr:rowOff>
    </xdr:from>
    <xdr:to>
      <xdr:col>1</xdr:col>
      <xdr:colOff>602581</xdr:colOff>
      <xdr:row>9</xdr:row>
      <xdr:rowOff>582856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id="{D5C8B3C2-EF16-473F-B901-C14445D10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04" y="2945258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47BF3B72-99E5-4591-900F-4DD283A041AA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id="{E3ECF64F-D9D4-42A2-8E4F-0755DB17C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0F0B5EF4-84E4-4D15-ADBC-A1DA857B5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id="{EE354559-7341-4D80-9FBF-6114026D4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id="{5DA4ED33-0341-4738-9471-60E4A8FA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92367132-241A-48AF-86D7-7DFE48B5500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D6C20DF0-445C-48C8-8022-B5A2C0C26DBB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id="{8E4827B6-44BF-4A1A-B601-11F06E7BF0F4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6B3D5BA4-A39C-47B0-9007-76393BF37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2BF485C5-838E-44CE-9203-F50D3A9C2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6B9FAD4B-3C60-4417-A50B-AE2762FEC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8999CB4C-FABF-40DB-8C44-4A5328098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D6C76364-9F78-4BFA-8DEF-C428F4193E57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id="{2767CFA4-021E-488F-9824-FA9D566A9B1D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6330EFBF-731D-4D1C-A3D2-6A816E2A8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0FFDBBED-93C8-4C96-826E-A0FB74E79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941C459F-D101-4B93-9549-AE0AF7E2D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id="{EB744976-5F02-4C4D-9E2A-43712778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id="{565104C2-B644-40BC-A4EA-2D6A0D61A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6E9EF81D-A328-4BFB-B01C-B7A65B6BE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C8F2FF79-F678-4DAC-B29B-3D6E42094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346789C4-B00B-4969-99C5-AA555EE2D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6BD502B0-3EA8-43EB-9F9D-ED17595EE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C1C9194A-6911-47E3-AAFD-DABBAC9B4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72EE173D-D44D-4886-8C80-51D463353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286F4D69-E972-4E5D-98E6-442996D14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DA867255-6CD9-420F-AD99-44F8468A32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31EC8644-B826-466A-AD23-28ADF4549E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4D012A07-60E4-4593-B877-43180B4B9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A522D349-15B9-44D7-9A70-1834C9E8FA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B4206DC-7EAE-488C-8518-BC20DB755A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E2469F6-851C-4211-8F26-010AC887A9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EB8F1D6-8731-42E8-9AA4-F6DD2CBA7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05D7906-193D-4A20-B916-CEE8267FB0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F1992BFC-B1A0-4918-B627-B2C534B7D1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3F342BE4-DD74-4893-A12A-A5D3B44725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3C9E6536-B9DC-486C-A462-3F2730AEF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A7FCA19-8317-4421-8BA4-CDD25CE6D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86F82A7-27FB-49F4-8B62-C5C4CFF27B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D6328898-A122-451E-9D5B-B7AEB6A68F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C9E530A-FDDE-4E39-AFCB-BC2DF4EB15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9E780EE0-F251-43FF-ACE2-13619E41FF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FE21747-2F56-4267-A4DA-979933007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3A612409-2057-47FD-AEE2-8D1412196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7A34BC-C39F-49F1-9EE1-0EEF112506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665E42FD-02C6-4C2B-AB2D-24747E80C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D624AA1-65D3-4B28-BA63-661875EDF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15802184-EA3A-4D3C-860B-F9A6B6774EC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id="{81EB2C51-E25B-4EB2-B338-FAF050FBF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17B64627-2D04-4183-A01C-3494D6323E7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AAC77AD9-C74D-4B7B-AE8F-40E11C9ED8F1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251460</xdr:colOff>
      <xdr:row>9</xdr:row>
      <xdr:rowOff>160020</xdr:rowOff>
    </xdr:from>
    <xdr:to>
      <xdr:col>3</xdr:col>
      <xdr:colOff>590254</xdr:colOff>
      <xdr:row>9</xdr:row>
      <xdr:rowOff>446912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1704ECF1-6623-4F24-941E-F8FF7759C05C}"/>
            </a:ext>
          </a:extLst>
        </xdr:cNvPr>
        <xdr:cNvGrpSpPr/>
      </xdr:nvGrpSpPr>
      <xdr:grpSpPr>
        <a:xfrm>
          <a:off x="2404110" y="2865120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F2842D5A-A26D-4E34-A128-B6481BEBE0E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826296E8-8A8B-4B8A-B9D3-D750311A325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220980</xdr:colOff>
      <xdr:row>12</xdr:row>
      <xdr:rowOff>152400</xdr:rowOff>
    </xdr:from>
    <xdr:to>
      <xdr:col>2</xdr:col>
      <xdr:colOff>559774</xdr:colOff>
      <xdr:row>12</xdr:row>
      <xdr:rowOff>439292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id="{B108A92D-3152-4DB1-A277-5CCB61373399}"/>
            </a:ext>
          </a:extLst>
        </xdr:cNvPr>
        <xdr:cNvGrpSpPr/>
      </xdr:nvGrpSpPr>
      <xdr:grpSpPr>
        <a:xfrm>
          <a:off x="1373505" y="3981450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id="{D4830304-81B0-483A-8CB1-E6A3F8E63ED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id="{443E063D-AD15-498C-9EB9-E2878083CBF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213360</xdr:colOff>
      <xdr:row>15</xdr:row>
      <xdr:rowOff>137160</xdr:rowOff>
    </xdr:from>
    <xdr:to>
      <xdr:col>2</xdr:col>
      <xdr:colOff>552154</xdr:colOff>
      <xdr:row>15</xdr:row>
      <xdr:rowOff>424052</xdr:rowOff>
    </xdr:to>
    <xdr:grpSp>
      <xdr:nvGrpSpPr>
        <xdr:cNvPr id="120" name="Group 119">
          <a:extLst>
            <a:ext uri="{FF2B5EF4-FFF2-40B4-BE49-F238E27FC236}">
              <a16:creationId xmlns:a16="http://schemas.microsoft.com/office/drawing/2014/main" id="{75EA4D92-75CD-4AFE-A8E1-E814F67D312B}"/>
            </a:ext>
          </a:extLst>
        </xdr:cNvPr>
        <xdr:cNvGrpSpPr/>
      </xdr:nvGrpSpPr>
      <xdr:grpSpPr>
        <a:xfrm>
          <a:off x="1365885" y="5099685"/>
          <a:ext cx="338794" cy="286892"/>
          <a:chOff x="2235570" y="2804160"/>
          <a:chExt cx="338794" cy="286892"/>
        </a:xfrm>
      </xdr:grpSpPr>
      <xdr:sp macro="" textlink="">
        <xdr:nvSpPr>
          <xdr:cNvPr id="121" name="Pentagone régulier 49">
            <a:extLst>
              <a:ext uri="{FF2B5EF4-FFF2-40B4-BE49-F238E27FC236}">
                <a16:creationId xmlns:a16="http://schemas.microsoft.com/office/drawing/2014/main" id="{C0E84433-425E-448E-874B-2EACC81D61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2" name="Oval 121">
            <a:extLst>
              <a:ext uri="{FF2B5EF4-FFF2-40B4-BE49-F238E27FC236}">
                <a16:creationId xmlns:a16="http://schemas.microsoft.com/office/drawing/2014/main" id="{5EE951AD-480C-439D-95DD-64B9EB0B60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335280</xdr:colOff>
      <xdr:row>18</xdr:row>
      <xdr:rowOff>289560</xdr:rowOff>
    </xdr:from>
    <xdr:to>
      <xdr:col>2</xdr:col>
      <xdr:colOff>674074</xdr:colOff>
      <xdr:row>18</xdr:row>
      <xdr:rowOff>576452</xdr:rowOff>
    </xdr:to>
    <xdr:grpSp>
      <xdr:nvGrpSpPr>
        <xdr:cNvPr id="123" name="Group 122">
          <a:extLst>
            <a:ext uri="{FF2B5EF4-FFF2-40B4-BE49-F238E27FC236}">
              <a16:creationId xmlns:a16="http://schemas.microsoft.com/office/drawing/2014/main" id="{0F693C12-6178-4665-B737-28EE071FA97C}"/>
            </a:ext>
          </a:extLst>
        </xdr:cNvPr>
        <xdr:cNvGrpSpPr/>
      </xdr:nvGrpSpPr>
      <xdr:grpSpPr>
        <a:xfrm>
          <a:off x="1487805" y="6376035"/>
          <a:ext cx="338794" cy="286892"/>
          <a:chOff x="2235570" y="2804160"/>
          <a:chExt cx="338794" cy="286892"/>
        </a:xfrm>
      </xdr:grpSpPr>
      <xdr:sp macro="" textlink="">
        <xdr:nvSpPr>
          <xdr:cNvPr id="124" name="Pentagone régulier 49">
            <a:extLst>
              <a:ext uri="{FF2B5EF4-FFF2-40B4-BE49-F238E27FC236}">
                <a16:creationId xmlns:a16="http://schemas.microsoft.com/office/drawing/2014/main" id="{4898D4DD-98CD-4A03-8FFF-2300A249D7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5" name="Oval 124">
            <a:extLst>
              <a:ext uri="{FF2B5EF4-FFF2-40B4-BE49-F238E27FC236}">
                <a16:creationId xmlns:a16="http://schemas.microsoft.com/office/drawing/2014/main" id="{217F711B-98A2-46A0-AA22-ED46E94160A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791E9AE3-BDA5-4430-B2A9-01C0C5611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550033</xdr:colOff>
      <xdr:row>9</xdr:row>
      <xdr:rowOff>377130</xdr:rowOff>
    </xdr:from>
    <xdr:to>
      <xdr:col>3</xdr:col>
      <xdr:colOff>887125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012C38A1-4F82-4364-B0FC-35724C051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8499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485548</xdr:colOff>
      <xdr:row>9</xdr:row>
      <xdr:rowOff>377130</xdr:rowOff>
    </xdr:from>
    <xdr:to>
      <xdr:col>4</xdr:col>
      <xdr:colOff>822640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69CA5704-2750-4536-9686-42786486B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9503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456308</xdr:colOff>
      <xdr:row>9</xdr:row>
      <xdr:rowOff>377130</xdr:rowOff>
    </xdr:from>
    <xdr:to>
      <xdr:col>5</xdr:col>
      <xdr:colOff>793400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CF568065-4745-4A1B-BF0B-57FD94306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9252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439091</xdr:colOff>
      <xdr:row>9</xdr:row>
      <xdr:rowOff>377130</xdr:rowOff>
    </xdr:from>
    <xdr:to>
      <xdr:col>6</xdr:col>
      <xdr:colOff>776183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795C7A61-5821-4792-B4DB-0D67D5517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1024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239046</xdr:colOff>
      <xdr:row>9</xdr:row>
      <xdr:rowOff>380261</xdr:rowOff>
    </xdr:from>
    <xdr:to>
      <xdr:col>3</xdr:col>
      <xdr:colOff>575596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6E8E5919-717F-4BDE-B553-09AF4396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74012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336429F8-1DF4-4992-92CD-60B22A19D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95BC07BC-C97D-4AD8-ACCE-A20A97479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12CCEE7-BA95-4780-ABC5-96B983EE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7</xdr:col>
      <xdr:colOff>428449</xdr:colOff>
      <xdr:row>9</xdr:row>
      <xdr:rowOff>373853</xdr:rowOff>
    </xdr:from>
    <xdr:to>
      <xdr:col>7</xdr:col>
      <xdr:colOff>765541</xdr:colOff>
      <xdr:row>9</xdr:row>
      <xdr:rowOff>717527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AF886C3C-D223-4F35-BFFB-8385E667F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370" y="307938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359865</xdr:colOff>
      <xdr:row>12</xdr:row>
      <xdr:rowOff>313920</xdr:rowOff>
    </xdr:from>
    <xdr:to>
      <xdr:col>1</xdr:col>
      <xdr:colOff>696957</xdr:colOff>
      <xdr:row>12</xdr:row>
      <xdr:rowOff>657594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AB62935B-A8D5-484B-A902-7947B8AAB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54" y="41410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455529</xdr:colOff>
      <xdr:row>12</xdr:row>
      <xdr:rowOff>382045</xdr:rowOff>
    </xdr:from>
    <xdr:to>
      <xdr:col>4</xdr:col>
      <xdr:colOff>792621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23F50D99-2C92-4AEC-8C38-520EECBA9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9484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456308</xdr:colOff>
      <xdr:row>12</xdr:row>
      <xdr:rowOff>358556</xdr:rowOff>
    </xdr:from>
    <xdr:to>
      <xdr:col>5</xdr:col>
      <xdr:colOff>793400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3DA3F38F-2E34-48B3-911E-0FAFD9A3D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9252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439091</xdr:colOff>
      <xdr:row>12</xdr:row>
      <xdr:rowOff>365747</xdr:rowOff>
    </xdr:from>
    <xdr:to>
      <xdr:col>6</xdr:col>
      <xdr:colOff>776183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CFE8A7C6-3ABA-4526-96BA-ECB632C84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1024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428449</xdr:colOff>
      <xdr:row>12</xdr:row>
      <xdr:rowOff>365747</xdr:rowOff>
    </xdr:from>
    <xdr:to>
      <xdr:col>7</xdr:col>
      <xdr:colOff>765541</xdr:colOff>
      <xdr:row>12</xdr:row>
      <xdr:rowOff>709421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52D1857D-5BCA-4B8A-BFE3-94D5DC71E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370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359865</xdr:colOff>
      <xdr:row>15</xdr:row>
      <xdr:rowOff>297253</xdr:rowOff>
    </xdr:from>
    <xdr:to>
      <xdr:col>1</xdr:col>
      <xdr:colOff>696957</xdr:colOff>
      <xdr:row>15</xdr:row>
      <xdr:rowOff>640927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C87CEA34-3456-4BBE-BDF0-7C2D4BDDB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54" y="525453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402022</xdr:colOff>
      <xdr:row>12</xdr:row>
      <xdr:rowOff>390607</xdr:rowOff>
    </xdr:from>
    <xdr:to>
      <xdr:col>3</xdr:col>
      <xdr:colOff>739114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ED740ED0-F001-4887-AE8B-3C5BB5AA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698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456308</xdr:colOff>
      <xdr:row>15</xdr:row>
      <xdr:rowOff>388053</xdr:rowOff>
    </xdr:from>
    <xdr:to>
      <xdr:col>5</xdr:col>
      <xdr:colOff>791098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AF2663F0-9A7A-41FB-9313-32788453F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9252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439091</xdr:colOff>
      <xdr:row>15</xdr:row>
      <xdr:rowOff>395244</xdr:rowOff>
    </xdr:from>
    <xdr:to>
      <xdr:col>6</xdr:col>
      <xdr:colOff>776183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144D834C-2F0F-4F71-AB31-000336770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1024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428449</xdr:colOff>
      <xdr:row>15</xdr:row>
      <xdr:rowOff>395244</xdr:rowOff>
    </xdr:from>
    <xdr:to>
      <xdr:col>7</xdr:col>
      <xdr:colOff>765541</xdr:colOff>
      <xdr:row>15</xdr:row>
      <xdr:rowOff>738918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9F907E27-471C-46BB-9E99-A5BCE7083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370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359865</xdr:colOff>
      <xdr:row>18</xdr:row>
      <xdr:rowOff>335312</xdr:rowOff>
    </xdr:from>
    <xdr:to>
      <xdr:col>1</xdr:col>
      <xdr:colOff>696957</xdr:colOff>
      <xdr:row>18</xdr:row>
      <xdr:rowOff>678986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860A6CE2-BE31-4296-8091-D40ABFDCB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54" y="641418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370480</xdr:colOff>
      <xdr:row>15</xdr:row>
      <xdr:rowOff>411542</xdr:rowOff>
    </xdr:from>
    <xdr:to>
      <xdr:col>3</xdr:col>
      <xdr:colOff>707572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CB2DAB6C-EB3E-442C-836C-FBDF3E376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5446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447730</xdr:colOff>
      <xdr:row>15</xdr:row>
      <xdr:rowOff>408264</xdr:rowOff>
    </xdr:from>
    <xdr:to>
      <xdr:col>4</xdr:col>
      <xdr:colOff>784822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310013B7-0630-4FBD-8692-7571DA97A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1685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392401</xdr:colOff>
      <xdr:row>12</xdr:row>
      <xdr:rowOff>355016</xdr:rowOff>
    </xdr:from>
    <xdr:to>
      <xdr:col>2</xdr:col>
      <xdr:colOff>729493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id="{3C9BDFD8-17F9-4836-AAA5-5AF089875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379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392401</xdr:colOff>
      <xdr:row>15</xdr:row>
      <xdr:rowOff>338349</xdr:rowOff>
    </xdr:from>
    <xdr:to>
      <xdr:col>2</xdr:col>
      <xdr:colOff>729493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id="{0F1F55CC-2622-4AFC-96E3-1F242B34B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379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392401</xdr:colOff>
      <xdr:row>18</xdr:row>
      <xdr:rowOff>376408</xdr:rowOff>
    </xdr:from>
    <xdr:to>
      <xdr:col>2</xdr:col>
      <xdr:colOff>729493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id="{D06F30E1-05FA-4682-A03D-D19D2810B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379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308224</xdr:colOff>
      <xdr:row>9</xdr:row>
      <xdr:rowOff>188359</xdr:rowOff>
    </xdr:from>
    <xdr:to>
      <xdr:col>2</xdr:col>
      <xdr:colOff>645390</xdr:colOff>
      <xdr:row>9</xdr:row>
      <xdr:rowOff>531485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AA1677EB-7C35-4006-8CF5-5B1FCBC60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4202" y="289388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CAF27E17-D7EB-479F-A5CC-405ADA645F15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id="{7B5254EE-D87F-49A7-80E2-F6CBDDEEE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67A55FB9-33CA-4630-ACF5-526F7AFBC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id="{417C7C97-FC81-43DD-83B0-E0F91BF32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id="{66544D74-6188-4F8A-9C4E-B42A0878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B4C95867-9E8E-4E1B-8081-5DF430F4F0E0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D234FA6C-1BAC-464E-BBDB-6D854BE4D6F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id="{0456B7DB-82C6-40D1-BD2E-EF961EA97F8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E0AAC673-2890-43C7-AA50-598D99FC9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6EEA7994-1AE6-4781-AF0C-1690E36BB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F4BD71ED-C615-4DCA-B141-210ECFF2E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4E3FDB19-931A-495D-84AB-069D36400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8784D7BE-09CA-49C8-A51E-ED844C58DE14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id="{2ADBC173-1DBE-45AF-AF98-AC68F0F43CCA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EAD92B55-48E4-4F3C-B953-1424C715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7782438A-C261-4CDD-BDE9-0CD75D845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93E2AA89-E352-4EA0-A43F-87854DBA0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id="{4BC92E03-1E0A-4E23-A559-966673014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id="{9ED718EB-8A2F-4451-B4FB-10122B818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7D285269-D4AB-4F27-8FEB-F5AD7F0CB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3BB95FDA-FE21-4FC3-99DD-B0BFB825E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B5DD711A-123B-4E2C-B168-CEF7857C7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CC66DEBB-DC97-43B2-AA1D-C4089567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B851410B-4977-469C-A568-BBBC8AF3C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73D5C2A8-69C6-4188-9D82-0082EBA32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EB450DB8-6564-4FE7-98CE-1B8F6E5FE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24B8ED30-7F9D-4580-8ED8-1709A5F7DB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4427BA05-1BEC-4AD1-92ED-A37E3EC907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4A7DD05D-7FF3-426B-B7AD-DEEA153B5A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D80927B-CA94-480E-8DCC-2304B48A1D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D8BBF568-6462-421D-841A-F907BD3924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1741B70E-031C-4EFE-8152-3A536D9F5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20B419B4-F9AB-4544-B280-3DDBDD1586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E3C3D2B-5838-4487-B74E-9A318326B8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57E0328F-CA14-4DE0-A126-ED407A305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07F25D1-A082-4111-8227-A223159E3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0AC5C35-B3BC-4AFE-9F03-4FBBD5D6F2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5213053-49B2-4E2F-AC83-D003818BFF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11F4A98-6F2A-436A-B7B2-916B92E99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772320F-6393-4555-A404-B44644622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091ADE1-D4E5-4029-B7B2-5960D08ED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380E795-9EA4-4872-A370-A66AADA83F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1E90EF37-7ACF-4DF3-8689-52F4549AB5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9BF7059-5710-4158-BFCB-C6159C0B9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9ACE1111-5096-4BCE-9470-E133B78E4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83267BDB-6F0D-461D-9D20-681CDB85B9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5B0A482-DE0F-4651-B4B8-1C06A6323A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4CC1246A-927D-47CC-BA10-2E373BCAA0E7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id="{A05C79D9-CB7A-41A2-8D6E-68EB2F3E2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49610199-1A60-4CF1-8C74-F34559F74B9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id="{683BA0D0-A46A-48C0-BC62-34B2140200E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220980</xdr:colOff>
      <xdr:row>9</xdr:row>
      <xdr:rowOff>144780</xdr:rowOff>
    </xdr:from>
    <xdr:to>
      <xdr:col>4</xdr:col>
      <xdr:colOff>559774</xdr:colOff>
      <xdr:row>9</xdr:row>
      <xdr:rowOff>431672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A1643742-87A4-4071-9FD9-D5B59C4D3E05}"/>
            </a:ext>
          </a:extLst>
        </xdr:cNvPr>
        <xdr:cNvGrpSpPr/>
      </xdr:nvGrpSpPr>
      <xdr:grpSpPr>
        <a:xfrm>
          <a:off x="3373755" y="284988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EEA4C3CA-A03B-4727-8CE8-B168DE38B83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5C275758-67C8-4D8E-AE65-35D30084E02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190500</xdr:colOff>
      <xdr:row>12</xdr:row>
      <xdr:rowOff>137160</xdr:rowOff>
    </xdr:from>
    <xdr:to>
      <xdr:col>3</xdr:col>
      <xdr:colOff>529294</xdr:colOff>
      <xdr:row>12</xdr:row>
      <xdr:rowOff>424052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8ABBC2AF-5C97-47F2-B6CA-1ACEA1E8380A}"/>
            </a:ext>
          </a:extLst>
        </xdr:cNvPr>
        <xdr:cNvGrpSpPr/>
      </xdr:nvGrpSpPr>
      <xdr:grpSpPr>
        <a:xfrm>
          <a:off x="2343150" y="396621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7CB6DBF9-335E-41C0-8B18-EECF6A4CB2E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271644A6-37BB-4BC7-B0A9-0F3D6F1D668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182880</xdr:colOff>
      <xdr:row>15</xdr:row>
      <xdr:rowOff>121920</xdr:rowOff>
    </xdr:from>
    <xdr:to>
      <xdr:col>3</xdr:col>
      <xdr:colOff>521674</xdr:colOff>
      <xdr:row>15</xdr:row>
      <xdr:rowOff>408812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97C24FA0-BB02-407D-9EA0-A29BA71A841F}"/>
            </a:ext>
          </a:extLst>
        </xdr:cNvPr>
        <xdr:cNvGrpSpPr/>
      </xdr:nvGrpSpPr>
      <xdr:grpSpPr>
        <a:xfrm>
          <a:off x="2335530" y="508444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8BA02A4D-F9B1-4084-847A-D52FF6EAB1F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00327FA1-6BD6-4C3A-A8BE-DD665B1D4C6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304800</xdr:colOff>
      <xdr:row>18</xdr:row>
      <xdr:rowOff>274320</xdr:rowOff>
    </xdr:from>
    <xdr:to>
      <xdr:col>3</xdr:col>
      <xdr:colOff>643594</xdr:colOff>
      <xdr:row>18</xdr:row>
      <xdr:rowOff>561212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9407F895-C977-475A-B744-836D04D2BE7D}"/>
            </a:ext>
          </a:extLst>
        </xdr:cNvPr>
        <xdr:cNvGrpSpPr/>
      </xdr:nvGrpSpPr>
      <xdr:grpSpPr>
        <a:xfrm>
          <a:off x="2457450" y="636079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7E24122B-0983-4C2D-8E7D-D708A072D69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D7C256D8-7002-4B92-BD8F-9B17B7AB171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2F549BBE-B878-4CA4-949A-D8E92F141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524351</xdr:colOff>
      <xdr:row>9</xdr:row>
      <xdr:rowOff>377130</xdr:rowOff>
    </xdr:from>
    <xdr:to>
      <xdr:col>4</xdr:col>
      <xdr:colOff>861443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8F75F662-3787-4EC6-ADB9-844102CC9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8306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459866</xdr:colOff>
      <xdr:row>9</xdr:row>
      <xdr:rowOff>377130</xdr:rowOff>
    </xdr:from>
    <xdr:to>
      <xdr:col>5</xdr:col>
      <xdr:colOff>796958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CDA6E336-8093-47CD-A209-90207AB29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281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430626</xdr:colOff>
      <xdr:row>9</xdr:row>
      <xdr:rowOff>377130</xdr:rowOff>
    </xdr:from>
    <xdr:to>
      <xdr:col>6</xdr:col>
      <xdr:colOff>767718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A8D66F21-A6D1-4BBB-9AFC-931D76D1B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59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413410</xdr:colOff>
      <xdr:row>9</xdr:row>
      <xdr:rowOff>377130</xdr:rowOff>
    </xdr:from>
    <xdr:to>
      <xdr:col>7</xdr:col>
      <xdr:colOff>750502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EF724432-488F-43FE-AAE3-B63AE4D9A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33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213364</xdr:colOff>
      <xdr:row>9</xdr:row>
      <xdr:rowOff>380261</xdr:rowOff>
    </xdr:from>
    <xdr:to>
      <xdr:col>4</xdr:col>
      <xdr:colOff>549914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B5D6290E-BE0D-47C3-B782-8FA3EC4D2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7319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C83FBAAD-0263-4A02-A1BD-538ED1E68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4092F1A4-7BAC-40A3-8EC2-121F3EB09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E89195D-6BF3-4718-B0ED-79ADD0448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1</xdr:col>
      <xdr:colOff>385640</xdr:colOff>
      <xdr:row>12</xdr:row>
      <xdr:rowOff>313919</xdr:rowOff>
    </xdr:from>
    <xdr:to>
      <xdr:col>1</xdr:col>
      <xdr:colOff>722732</xdr:colOff>
      <xdr:row>12</xdr:row>
      <xdr:rowOff>657593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C7D362B7-ABD8-4E09-A67E-5B3F34980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629" y="414104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334183</xdr:colOff>
      <xdr:row>12</xdr:row>
      <xdr:rowOff>313920</xdr:rowOff>
    </xdr:from>
    <xdr:to>
      <xdr:col>2</xdr:col>
      <xdr:colOff>671275</xdr:colOff>
      <xdr:row>12</xdr:row>
      <xdr:rowOff>657594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A57193A5-884A-4990-9EF6-08422F2A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0161" y="414104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429847</xdr:colOff>
      <xdr:row>12</xdr:row>
      <xdr:rowOff>382045</xdr:rowOff>
    </xdr:from>
    <xdr:to>
      <xdr:col>5</xdr:col>
      <xdr:colOff>766939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A9240E72-BE16-4809-9643-C7B33E4B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2791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430626</xdr:colOff>
      <xdr:row>12</xdr:row>
      <xdr:rowOff>358556</xdr:rowOff>
    </xdr:from>
    <xdr:to>
      <xdr:col>6</xdr:col>
      <xdr:colOff>767718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BBA9ACE3-FAF7-4D44-B105-EAE897DAC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59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413410</xdr:colOff>
      <xdr:row>12</xdr:row>
      <xdr:rowOff>365747</xdr:rowOff>
    </xdr:from>
    <xdr:to>
      <xdr:col>7</xdr:col>
      <xdr:colOff>750502</xdr:colOff>
      <xdr:row>12</xdr:row>
      <xdr:rowOff>709421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B886B4BF-D14E-4183-B950-B9142AFE9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331" y="419287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385640</xdr:colOff>
      <xdr:row>15</xdr:row>
      <xdr:rowOff>297252</xdr:rowOff>
    </xdr:from>
    <xdr:to>
      <xdr:col>1</xdr:col>
      <xdr:colOff>722732</xdr:colOff>
      <xdr:row>15</xdr:row>
      <xdr:rowOff>640926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4CCA11E2-EDDD-4FAF-810A-33ADCE0D9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629" y="525453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334183</xdr:colOff>
      <xdr:row>15</xdr:row>
      <xdr:rowOff>297253</xdr:rowOff>
    </xdr:from>
    <xdr:to>
      <xdr:col>2</xdr:col>
      <xdr:colOff>671275</xdr:colOff>
      <xdr:row>15</xdr:row>
      <xdr:rowOff>640927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7BB570A5-29DA-4341-B095-5C4A6BE1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0161" y="525453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376340</xdr:colOff>
      <xdr:row>12</xdr:row>
      <xdr:rowOff>390607</xdr:rowOff>
    </xdr:from>
    <xdr:to>
      <xdr:col>4</xdr:col>
      <xdr:colOff>713432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14CE4418-1E22-4191-9079-FA0142525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29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430626</xdr:colOff>
      <xdr:row>15</xdr:row>
      <xdr:rowOff>388053</xdr:rowOff>
    </xdr:from>
    <xdr:to>
      <xdr:col>6</xdr:col>
      <xdr:colOff>765416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03B0F17B-9271-4961-8C2B-1F9B8169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62559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413410</xdr:colOff>
      <xdr:row>15</xdr:row>
      <xdr:rowOff>395244</xdr:rowOff>
    </xdr:from>
    <xdr:to>
      <xdr:col>7</xdr:col>
      <xdr:colOff>750502</xdr:colOff>
      <xdr:row>15</xdr:row>
      <xdr:rowOff>738918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820F6118-450D-4181-AE3A-6823AEC3F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4331" y="535252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385640</xdr:colOff>
      <xdr:row>18</xdr:row>
      <xdr:rowOff>335311</xdr:rowOff>
    </xdr:from>
    <xdr:to>
      <xdr:col>1</xdr:col>
      <xdr:colOff>722732</xdr:colOff>
      <xdr:row>18</xdr:row>
      <xdr:rowOff>678985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D71E72E7-E82F-4FF5-8D29-16BB4200A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629" y="641418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334183</xdr:colOff>
      <xdr:row>18</xdr:row>
      <xdr:rowOff>335312</xdr:rowOff>
    </xdr:from>
    <xdr:to>
      <xdr:col>2</xdr:col>
      <xdr:colOff>671275</xdr:colOff>
      <xdr:row>18</xdr:row>
      <xdr:rowOff>678986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287A1F61-2CF9-4C0B-8873-EABC6CD34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0161" y="641418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344798</xdr:colOff>
      <xdr:row>15</xdr:row>
      <xdr:rowOff>411542</xdr:rowOff>
    </xdr:from>
    <xdr:to>
      <xdr:col>4</xdr:col>
      <xdr:colOff>681890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F1640A88-BDCC-4C0D-AADD-854C62C43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8753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422048</xdr:colOff>
      <xdr:row>15</xdr:row>
      <xdr:rowOff>408264</xdr:rowOff>
    </xdr:from>
    <xdr:to>
      <xdr:col>5</xdr:col>
      <xdr:colOff>759140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4EAB1A28-F94C-4E4B-9B90-96AA8FE30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4992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366720</xdr:colOff>
      <xdr:row>12</xdr:row>
      <xdr:rowOff>355016</xdr:rowOff>
    </xdr:from>
    <xdr:to>
      <xdr:col>3</xdr:col>
      <xdr:colOff>703812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id="{E7CD955A-DC19-4583-A65E-93A7C24DC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1686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366720</xdr:colOff>
      <xdr:row>15</xdr:row>
      <xdr:rowOff>338349</xdr:rowOff>
    </xdr:from>
    <xdr:to>
      <xdr:col>3</xdr:col>
      <xdr:colOff>703812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id="{28E9D7DE-4802-481A-94F8-BB8B5490A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1686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366720</xdr:colOff>
      <xdr:row>18</xdr:row>
      <xdr:rowOff>376408</xdr:rowOff>
    </xdr:from>
    <xdr:to>
      <xdr:col>3</xdr:col>
      <xdr:colOff>703812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id="{1440E2AB-069E-45FD-BF3F-4EC76D061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1686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299663</xdr:colOff>
      <xdr:row>9</xdr:row>
      <xdr:rowOff>222606</xdr:rowOff>
    </xdr:from>
    <xdr:to>
      <xdr:col>3</xdr:col>
      <xdr:colOff>636829</xdr:colOff>
      <xdr:row>9</xdr:row>
      <xdr:rowOff>565732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9C37F045-41D5-42F8-A27C-676856ABA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4629" y="2928134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549C78E0-9BB0-4359-BEBF-4B488BC59B71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id="{CB7526E7-C0F4-4241-9861-965E525DC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76A1C11D-735F-4F87-A187-D4974F116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id="{83B27B90-4C8F-4488-8C51-935A7332A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id="{05A18E5A-0B78-43EC-9D09-F0FBD1A7B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2A659D35-817C-4851-88C3-D944D82C3673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EBDF8AC6-F2FD-4701-996C-BB6D509EABBC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id="{6D29AF16-95DB-40F4-A75C-9EA6D6871B1D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A08E3780-D656-451C-BBB3-CA1593319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B3003CBE-B253-4C97-AB2D-60015250E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580B0B7D-BD63-48E0-B967-B49EBD71F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3F58FC68-EB1D-4F5E-9789-5D18B8A6B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C08DFE4D-064D-4BF7-BE88-75E366323DD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id="{2354123F-618B-4BD8-A8C1-E3307E90B876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0484113D-4CFC-420B-8B11-8A125EBE5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1029E14E-EDDC-46C8-B01D-7CEB08612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84711889-EE80-4277-A835-8C656B26B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id="{08ED12E2-FA07-4218-8B6F-8197C64B0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id="{91E1B7B9-F6AE-45C2-8541-4AC2B3486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E7CC7DD9-8C54-46E6-AC55-1AE7759D0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543F1F92-B9A5-453E-8C92-B9FD2FAB8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F7E37B85-37E3-47B2-ACB5-8A1279615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D7862A14-4C02-4FA3-84CC-2C827682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A72014B8-2213-4D32-8076-AB1E92D8E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C67D2215-12F6-4C59-8A59-73F056B8B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9951B6F1-6197-4FA6-83B5-DB8B74A28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B8FB173-65D1-4CF1-9F96-69F4BCCABB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CFD28E82-B654-4DDA-A27A-02DD7A74A2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F6AA7658-4E49-40F4-8321-F05064B5C8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AFEA1982-EAC5-476E-976F-1AC247E26E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D6BAB96A-4C14-4D46-A30B-382C8B8789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D2770A5-0AF0-48DA-A82C-80A4460517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6F8C67CF-6271-44E6-B743-012EE252D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68D12CDF-4C6E-4718-B3B2-7148ABF66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B1729AB9-813A-410E-8006-B608F8E97D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2C476424-4F6E-4849-8BF1-C610E3B23C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2121D813-076D-4CB4-984E-8C743211F0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16DCA72-855B-43B5-8DB3-A3A090BD3E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9827AAF-1E09-4EA8-955F-16F0BFA6DE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05C3C55-32B9-49BA-A1AA-703C2F01E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AC813F39-F73A-4645-AC90-01F642A92A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1CC99446-6BA6-43E2-946D-7DFB9EDBC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D4D905EA-BBDF-43B9-BB04-676AAB7F2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8105D15-BCED-432A-80AF-925AA7A65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48B5EBF-97B7-4311-BB81-4B19924F8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6D4A559F-86D4-447C-9E88-1623FCE8C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DDF652A8-B3A6-4E5E-B9DB-FAE2ECBD4D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FEEA3AC4-CC15-4E98-8D7D-E8CF697AD4E1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id="{CCDBCC1D-130B-4A2D-B96C-73AD48DA4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8E68DBBA-552D-4A05-90E2-98B2CE97A0BD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EA36718E-23E3-4F7F-9ADB-42AA901EC00F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198120</xdr:colOff>
      <xdr:row>9</xdr:row>
      <xdr:rowOff>182880</xdr:rowOff>
    </xdr:from>
    <xdr:to>
      <xdr:col>5</xdr:col>
      <xdr:colOff>536914</xdr:colOff>
      <xdr:row>9</xdr:row>
      <xdr:rowOff>469772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8C66E972-77AA-4863-9F04-1E4641C87687}"/>
            </a:ext>
          </a:extLst>
        </xdr:cNvPr>
        <xdr:cNvGrpSpPr/>
      </xdr:nvGrpSpPr>
      <xdr:grpSpPr>
        <a:xfrm>
          <a:off x="4351020" y="288798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51341568-8368-4741-A381-7F40B56E956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7A04961D-2194-427F-8348-270B789479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12</xdr:row>
      <xdr:rowOff>175260</xdr:rowOff>
    </xdr:from>
    <xdr:to>
      <xdr:col>4</xdr:col>
      <xdr:colOff>506434</xdr:colOff>
      <xdr:row>12</xdr:row>
      <xdr:rowOff>462152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52350417-46CA-4D27-A4E0-DEBF346A05A0}"/>
            </a:ext>
          </a:extLst>
        </xdr:cNvPr>
        <xdr:cNvGrpSpPr/>
      </xdr:nvGrpSpPr>
      <xdr:grpSpPr>
        <a:xfrm>
          <a:off x="3320415" y="400431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C4BA71F3-DF16-4528-B76B-FDD5D98A483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0C8B2E98-129E-45E2-9255-D7E586D35DB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160020</xdr:colOff>
      <xdr:row>15</xdr:row>
      <xdr:rowOff>160020</xdr:rowOff>
    </xdr:from>
    <xdr:to>
      <xdr:col>4</xdr:col>
      <xdr:colOff>498814</xdr:colOff>
      <xdr:row>15</xdr:row>
      <xdr:rowOff>446912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8A7BFB6B-F78A-4983-A703-A402CF6ADB0C}"/>
            </a:ext>
          </a:extLst>
        </xdr:cNvPr>
        <xdr:cNvGrpSpPr/>
      </xdr:nvGrpSpPr>
      <xdr:grpSpPr>
        <a:xfrm>
          <a:off x="3312795" y="512254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E70FE7DD-03C0-4339-B2B6-859F864171D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76B97A55-FAA8-4071-9AEA-B251A45EC2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281940</xdr:colOff>
      <xdr:row>18</xdr:row>
      <xdr:rowOff>312420</xdr:rowOff>
    </xdr:from>
    <xdr:to>
      <xdr:col>4</xdr:col>
      <xdr:colOff>620734</xdr:colOff>
      <xdr:row>18</xdr:row>
      <xdr:rowOff>599312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AC4E1B41-3A4B-4FC0-B1DB-528B439B41AD}"/>
            </a:ext>
          </a:extLst>
        </xdr:cNvPr>
        <xdr:cNvGrpSpPr/>
      </xdr:nvGrpSpPr>
      <xdr:grpSpPr>
        <a:xfrm>
          <a:off x="3434715" y="639889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6E38CF9B-505A-479D-BC31-C66046ABFF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5E891A46-44E0-4470-8C16-FF42E081218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F39872F1-00A3-409E-AE59-3546B90E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550033</xdr:colOff>
      <xdr:row>9</xdr:row>
      <xdr:rowOff>377130</xdr:rowOff>
    </xdr:from>
    <xdr:to>
      <xdr:col>5</xdr:col>
      <xdr:colOff>887125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F04C3AB1-B0C1-4335-BDF1-6DEDE41D5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297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485548</xdr:colOff>
      <xdr:row>9</xdr:row>
      <xdr:rowOff>377130</xdr:rowOff>
    </xdr:from>
    <xdr:to>
      <xdr:col>6</xdr:col>
      <xdr:colOff>822640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42C0B7B9-8960-4D31-BB99-F8116F8E6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748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456309</xdr:colOff>
      <xdr:row>9</xdr:row>
      <xdr:rowOff>377130</xdr:rowOff>
    </xdr:from>
    <xdr:to>
      <xdr:col>7</xdr:col>
      <xdr:colOff>793401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579F609B-54F8-403D-9FA2-5DA774DDE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7230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439093</xdr:colOff>
      <xdr:row>12</xdr:row>
      <xdr:rowOff>291512</xdr:rowOff>
    </xdr:from>
    <xdr:to>
      <xdr:col>1</xdr:col>
      <xdr:colOff>776185</xdr:colOff>
      <xdr:row>12</xdr:row>
      <xdr:rowOff>635186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8DBCFA64-64D9-471C-A13B-35FFD0932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082" y="411863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239046</xdr:colOff>
      <xdr:row>9</xdr:row>
      <xdr:rowOff>380261</xdr:rowOff>
    </xdr:from>
    <xdr:to>
      <xdr:col>5</xdr:col>
      <xdr:colOff>575596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BD490646-B787-46E2-9E55-263097155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99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3F1F0933-D430-4B9F-AD3B-046F21A65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7FFB3DB1-6957-4EAD-A3E3-44738E594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DFA0AEF-955A-49AB-823C-0FD6421F8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241910</xdr:colOff>
      <xdr:row>18</xdr:row>
      <xdr:rowOff>211566</xdr:rowOff>
    </xdr:from>
    <xdr:to>
      <xdr:col>9</xdr:col>
      <xdr:colOff>579076</xdr:colOff>
      <xdr:row>18</xdr:row>
      <xdr:rowOff>554692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0F043B7F-9F7D-456F-82B0-1C0F88FBF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40830" y="6277086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368516</xdr:colOff>
      <xdr:row>12</xdr:row>
      <xdr:rowOff>296796</xdr:rowOff>
    </xdr:from>
    <xdr:to>
      <xdr:col>2</xdr:col>
      <xdr:colOff>705608</xdr:colOff>
      <xdr:row>12</xdr:row>
      <xdr:rowOff>640470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D7D44C81-5302-42A1-A027-9A35422D5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494" y="412392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359866</xdr:colOff>
      <xdr:row>12</xdr:row>
      <xdr:rowOff>313920</xdr:rowOff>
    </xdr:from>
    <xdr:to>
      <xdr:col>3</xdr:col>
      <xdr:colOff>696958</xdr:colOff>
      <xdr:row>12</xdr:row>
      <xdr:rowOff>657594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45FFCAF9-CD49-4806-BD82-C675CAA1F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4832" y="414104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455529</xdr:colOff>
      <xdr:row>12</xdr:row>
      <xdr:rowOff>382045</xdr:rowOff>
    </xdr:from>
    <xdr:to>
      <xdr:col>6</xdr:col>
      <xdr:colOff>792621</xdr:colOff>
      <xdr:row>12</xdr:row>
      <xdr:rowOff>725719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3B53A1EB-3EED-48DE-9A7E-EB4662927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7462" y="42091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456309</xdr:colOff>
      <xdr:row>12</xdr:row>
      <xdr:rowOff>358556</xdr:rowOff>
    </xdr:from>
    <xdr:to>
      <xdr:col>7</xdr:col>
      <xdr:colOff>793401</xdr:colOff>
      <xdr:row>12</xdr:row>
      <xdr:rowOff>702230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96AA39E2-EB8D-4F8E-AF81-5BC31C3DB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7230" y="418568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439093</xdr:colOff>
      <xdr:row>15</xdr:row>
      <xdr:rowOff>271568</xdr:rowOff>
    </xdr:from>
    <xdr:to>
      <xdr:col>1</xdr:col>
      <xdr:colOff>776185</xdr:colOff>
      <xdr:row>15</xdr:row>
      <xdr:rowOff>615242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24062FFC-05E4-42FF-AC88-33AF1F493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082" y="522884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368516</xdr:colOff>
      <xdr:row>15</xdr:row>
      <xdr:rowOff>280129</xdr:rowOff>
    </xdr:from>
    <xdr:to>
      <xdr:col>2</xdr:col>
      <xdr:colOff>705608</xdr:colOff>
      <xdr:row>15</xdr:row>
      <xdr:rowOff>623803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9F2C7B1A-CD6C-43C7-BEB2-DB7CE3114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494" y="52374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359866</xdr:colOff>
      <xdr:row>15</xdr:row>
      <xdr:rowOff>297253</xdr:rowOff>
    </xdr:from>
    <xdr:to>
      <xdr:col>3</xdr:col>
      <xdr:colOff>696958</xdr:colOff>
      <xdr:row>15</xdr:row>
      <xdr:rowOff>640927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457ECB9C-D0A9-4A01-9B33-487E0E4F0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4832" y="525453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402022</xdr:colOff>
      <xdr:row>12</xdr:row>
      <xdr:rowOff>390607</xdr:rowOff>
    </xdr:from>
    <xdr:to>
      <xdr:col>5</xdr:col>
      <xdr:colOff>739114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DD60A852-A7D9-4486-A015-58E640AD2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496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456309</xdr:colOff>
      <xdr:row>15</xdr:row>
      <xdr:rowOff>388053</xdr:rowOff>
    </xdr:from>
    <xdr:to>
      <xdr:col>7</xdr:col>
      <xdr:colOff>791099</xdr:colOff>
      <xdr:row>15</xdr:row>
      <xdr:rowOff>731727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41FBCD00-6443-4E11-B34C-53E7202DF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7230" y="5345334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439093</xdr:colOff>
      <xdr:row>18</xdr:row>
      <xdr:rowOff>309627</xdr:rowOff>
    </xdr:from>
    <xdr:to>
      <xdr:col>1</xdr:col>
      <xdr:colOff>776185</xdr:colOff>
      <xdr:row>18</xdr:row>
      <xdr:rowOff>653301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A5F6669A-9749-40C7-8BF3-D92A082E5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082" y="638850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368516</xdr:colOff>
      <xdr:row>18</xdr:row>
      <xdr:rowOff>318188</xdr:rowOff>
    </xdr:from>
    <xdr:to>
      <xdr:col>2</xdr:col>
      <xdr:colOff>705608</xdr:colOff>
      <xdr:row>18</xdr:row>
      <xdr:rowOff>661862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BFDDA385-EB0E-41AD-B4BD-C94FAC561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494" y="639706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359866</xdr:colOff>
      <xdr:row>18</xdr:row>
      <xdr:rowOff>335312</xdr:rowOff>
    </xdr:from>
    <xdr:to>
      <xdr:col>3</xdr:col>
      <xdr:colOff>696958</xdr:colOff>
      <xdr:row>18</xdr:row>
      <xdr:rowOff>678986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FBB340D5-007A-4639-B077-E81EE9104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4832" y="641418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370480</xdr:colOff>
      <xdr:row>15</xdr:row>
      <xdr:rowOff>411542</xdr:rowOff>
    </xdr:from>
    <xdr:to>
      <xdr:col>5</xdr:col>
      <xdr:colOff>707572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736D8E0B-D9C9-42CC-8570-122A600E5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342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447730</xdr:colOff>
      <xdr:row>15</xdr:row>
      <xdr:rowOff>408264</xdr:rowOff>
    </xdr:from>
    <xdr:to>
      <xdr:col>6</xdr:col>
      <xdr:colOff>784822</xdr:colOff>
      <xdr:row>15</xdr:row>
      <xdr:rowOff>751938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66129489-01D2-4C46-829D-49D33FD2E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9663" y="536554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392402</xdr:colOff>
      <xdr:row>12</xdr:row>
      <xdr:rowOff>355016</xdr:rowOff>
    </xdr:from>
    <xdr:to>
      <xdr:col>4</xdr:col>
      <xdr:colOff>729494</xdr:colOff>
      <xdr:row>12</xdr:row>
      <xdr:rowOff>698690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id="{9AB16C21-4085-46CF-8115-2305A70B2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6357" y="418214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392402</xdr:colOff>
      <xdr:row>15</xdr:row>
      <xdr:rowOff>338349</xdr:rowOff>
    </xdr:from>
    <xdr:to>
      <xdr:col>4</xdr:col>
      <xdr:colOff>729494</xdr:colOff>
      <xdr:row>15</xdr:row>
      <xdr:rowOff>682023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id="{B86E3C8B-4C93-46CE-9236-FD8D46576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6357" y="529563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392402</xdr:colOff>
      <xdr:row>18</xdr:row>
      <xdr:rowOff>376408</xdr:rowOff>
    </xdr:from>
    <xdr:to>
      <xdr:col>4</xdr:col>
      <xdr:colOff>729494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id="{2F4A848D-2CD7-49B7-8DE5-D8C98F8CB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6357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273978</xdr:colOff>
      <xdr:row>9</xdr:row>
      <xdr:rowOff>256854</xdr:rowOff>
    </xdr:from>
    <xdr:to>
      <xdr:col>4</xdr:col>
      <xdr:colOff>611144</xdr:colOff>
      <xdr:row>9</xdr:row>
      <xdr:rowOff>599980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C6E42DBC-8528-498C-9790-784881822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7933" y="296238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7" name="Rectangle 136">
          <a:extLst>
            <a:ext uri="{FF2B5EF4-FFF2-40B4-BE49-F238E27FC236}">
              <a16:creationId xmlns:a16="http://schemas.microsoft.com/office/drawing/2014/main" id="{D2E27D96-A269-44CB-856C-9697664D00F6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417A1AF1-AEA9-49F8-9545-545407FD7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id="{F12624F6-35A0-4DF5-8FC4-9EFE2DAF2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40" name="Picture 273">
          <a:extLst>
            <a:ext uri="{FF2B5EF4-FFF2-40B4-BE49-F238E27FC236}">
              <a16:creationId xmlns:a16="http://schemas.microsoft.com/office/drawing/2014/main" id="{C78D652A-CEB2-464C-9C42-E59C9C8A7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41" name="Picture 238">
          <a:extLst>
            <a:ext uri="{FF2B5EF4-FFF2-40B4-BE49-F238E27FC236}">
              <a16:creationId xmlns:a16="http://schemas.microsoft.com/office/drawing/2014/main" id="{1124E93D-45A4-428A-9C71-BECCBC1D8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FA112826-47CF-44F0-B1BB-82D6015CC9C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65408044-4E82-44DD-9436-474FD2754854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4" name="Freeform: Shape 143">
          <a:extLst>
            <a:ext uri="{FF2B5EF4-FFF2-40B4-BE49-F238E27FC236}">
              <a16:creationId xmlns:a16="http://schemas.microsoft.com/office/drawing/2014/main" id="{16576585-490A-4FE7-93A0-88F11ED7923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01E89CFA-09FD-43DF-92AE-715191C75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36888B1F-FDFE-4180-9146-8934C18EC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7" name="Picture 248">
          <a:extLst>
            <a:ext uri="{FF2B5EF4-FFF2-40B4-BE49-F238E27FC236}">
              <a16:creationId xmlns:a16="http://schemas.microsoft.com/office/drawing/2014/main" id="{61D1C208-0071-416B-B42D-6DBBD959F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67E37193-E499-4516-81A8-FD18F4663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DD4C0552-1FC0-41CD-92C1-47C740735F5C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50" name="Oval 149">
          <a:extLst>
            <a:ext uri="{FF2B5EF4-FFF2-40B4-BE49-F238E27FC236}">
              <a16:creationId xmlns:a16="http://schemas.microsoft.com/office/drawing/2014/main" id="{2A9F12F8-FD3A-4B2E-8A24-4FFB0F8351C7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E9D69B84-D918-4BD9-B21E-033FDF24E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50F51873-9E86-4762-A971-A69C6F327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53" name="Picture 13">
          <a:extLst>
            <a:ext uri="{FF2B5EF4-FFF2-40B4-BE49-F238E27FC236}">
              <a16:creationId xmlns:a16="http://schemas.microsoft.com/office/drawing/2014/main" id="{7D7C17DA-CBF6-4FFB-B2FD-7435A861F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4" name="Picture 238">
          <a:extLst>
            <a:ext uri="{FF2B5EF4-FFF2-40B4-BE49-F238E27FC236}">
              <a16:creationId xmlns:a16="http://schemas.microsoft.com/office/drawing/2014/main" id="{7545B461-2AAC-4047-B84B-4AA32BDEC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5" name="Picture 238">
          <a:extLst>
            <a:ext uri="{FF2B5EF4-FFF2-40B4-BE49-F238E27FC236}">
              <a16:creationId xmlns:a16="http://schemas.microsoft.com/office/drawing/2014/main" id="{4A464097-272E-49D6-B24F-3F1CF6C99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6" name="Picture 238">
          <a:extLst>
            <a:ext uri="{FF2B5EF4-FFF2-40B4-BE49-F238E27FC236}">
              <a16:creationId xmlns:a16="http://schemas.microsoft.com/office/drawing/2014/main" id="{4B023B3C-0047-433F-8235-E09937881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E78E1609-87B9-42C7-88FA-8553831C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D0BC57FA-25A1-4AB9-9858-7A022A483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id="{A2A6C223-A4AA-48AD-AD91-1CD355FF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id="{4E5F9432-86AD-4E59-9C98-891DB931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id="{4D482673-52A2-4084-8199-2F02121AC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934729DC-E19D-467E-AA72-93D847C05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C3785F4E-025E-4BDF-94B6-DE75F1C30F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A622F6FB-17C2-48C7-B89A-1D45F407C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28119320-E956-495A-AA12-55915DA0B9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3894637-69FB-4FB1-A8C9-9CBB642E84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6842ABA-E884-4F2B-9A04-95EC252AD8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95753A7-4FD3-4C17-99B8-96CD44FA8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C53B059A-37BD-4712-B03C-0607DDBDFA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98C56308-BC89-4AC9-8C4A-DA875196E1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D2195F0D-36DA-4E2D-BEAA-2C87B3C28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58A5CAAB-1610-44FC-93C2-15E21B438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15DF447-1970-49C5-AA10-654E16F105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EAABA79D-4C3D-4E80-9EA7-008B3873B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FBECECED-C1A5-4E4C-86EB-CA5222C232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B2592F87-7307-48A8-9B22-3756DFCB87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E31609A-CAD4-42F8-9C36-916B2C39B2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5D46D742-4FEA-4579-B88A-138D359997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87ABBF9-E69D-481D-B853-74C110C061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526A8813-3841-43C1-A09A-DD3402324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212D9FB6-A164-4747-BCBE-68AB3AA5E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EEBDB2DF-4FED-41DF-B544-79AA7EFF61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8170B76-0BE5-41E2-9138-4DBC09DE7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7486584B-58F6-495C-AA8F-12AF21D8FC12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id="{BE2BD490-7625-462F-B324-95F5F32EA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68686182-47CD-4F2E-9E71-DF3785C009F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8497DC53-AA4B-41EB-99BD-C7171CB337F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198120</xdr:colOff>
      <xdr:row>9</xdr:row>
      <xdr:rowOff>182880</xdr:rowOff>
    </xdr:from>
    <xdr:to>
      <xdr:col>6</xdr:col>
      <xdr:colOff>536914</xdr:colOff>
      <xdr:row>9</xdr:row>
      <xdr:rowOff>469772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D22727DA-77F9-46CA-9999-90511C8C8EAA}"/>
            </a:ext>
          </a:extLst>
        </xdr:cNvPr>
        <xdr:cNvGrpSpPr/>
      </xdr:nvGrpSpPr>
      <xdr:grpSpPr>
        <a:xfrm>
          <a:off x="5351145" y="288798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33F3CB27-E106-4BE1-8EF9-A15C95B51DD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71D9B50A-85B3-4BDA-B57B-19BB6226444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167640</xdr:colOff>
      <xdr:row>12</xdr:row>
      <xdr:rowOff>175260</xdr:rowOff>
    </xdr:from>
    <xdr:to>
      <xdr:col>5</xdr:col>
      <xdr:colOff>506434</xdr:colOff>
      <xdr:row>12</xdr:row>
      <xdr:rowOff>462152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EEC9E22A-44D6-4AEF-ABBC-A814E02EA67F}"/>
            </a:ext>
          </a:extLst>
        </xdr:cNvPr>
        <xdr:cNvGrpSpPr/>
      </xdr:nvGrpSpPr>
      <xdr:grpSpPr>
        <a:xfrm>
          <a:off x="4320540" y="400431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37D0DBB7-5B20-4832-A532-542E0834FD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4DA01E13-FB77-4206-B4C2-244DA2E3327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160020</xdr:colOff>
      <xdr:row>15</xdr:row>
      <xdr:rowOff>160020</xdr:rowOff>
    </xdr:from>
    <xdr:to>
      <xdr:col>5</xdr:col>
      <xdr:colOff>498814</xdr:colOff>
      <xdr:row>15</xdr:row>
      <xdr:rowOff>446912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6111CD16-F8DA-40ED-B7CE-FB0449C55CA8}"/>
            </a:ext>
          </a:extLst>
        </xdr:cNvPr>
        <xdr:cNvGrpSpPr/>
      </xdr:nvGrpSpPr>
      <xdr:grpSpPr>
        <a:xfrm>
          <a:off x="4312920" y="512254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16D8E3DE-8958-4824-96A3-EDE31FBBE3B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37718F46-7EBB-485B-944E-A7013A92492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281940</xdr:colOff>
      <xdr:row>18</xdr:row>
      <xdr:rowOff>312420</xdr:rowOff>
    </xdr:from>
    <xdr:to>
      <xdr:col>5</xdr:col>
      <xdr:colOff>620734</xdr:colOff>
      <xdr:row>18</xdr:row>
      <xdr:rowOff>599312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75925BB1-4569-4C66-B067-7008EAD03433}"/>
            </a:ext>
          </a:extLst>
        </xdr:cNvPr>
        <xdr:cNvGrpSpPr/>
      </xdr:nvGrpSpPr>
      <xdr:grpSpPr>
        <a:xfrm>
          <a:off x="4434840" y="639889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7EC3565F-CC39-4E0D-B5BB-5F208C88CF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A7E20B10-DFF4-47C7-A449-4A86F2F6791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C09AA2C2-034E-4D8D-8523-4413B9DBA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567164</xdr:colOff>
      <xdr:row>9</xdr:row>
      <xdr:rowOff>377130</xdr:rowOff>
    </xdr:from>
    <xdr:to>
      <xdr:col>7</xdr:col>
      <xdr:colOff>5268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589E1F2A-35F8-4D54-9564-E6F66428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99097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502680</xdr:colOff>
      <xdr:row>9</xdr:row>
      <xdr:rowOff>377130</xdr:rowOff>
    </xdr:from>
    <xdr:to>
      <xdr:col>7</xdr:col>
      <xdr:colOff>839772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37066D02-37ED-40D1-99D1-478249837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33601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439185</xdr:colOff>
      <xdr:row>12</xdr:row>
      <xdr:rowOff>390607</xdr:rowOff>
    </xdr:from>
    <xdr:to>
      <xdr:col>1</xdr:col>
      <xdr:colOff>776277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880F20DE-40D2-49FA-B7AC-76FBBCDE8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174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421968</xdr:colOff>
      <xdr:row>12</xdr:row>
      <xdr:rowOff>390607</xdr:rowOff>
    </xdr:from>
    <xdr:to>
      <xdr:col>2</xdr:col>
      <xdr:colOff>759060</xdr:colOff>
      <xdr:row>12</xdr:row>
      <xdr:rowOff>734281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2B1FCEA6-0692-461D-B1A9-0DCF17804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794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256177</xdr:colOff>
      <xdr:row>9</xdr:row>
      <xdr:rowOff>380261</xdr:rowOff>
    </xdr:from>
    <xdr:to>
      <xdr:col>6</xdr:col>
      <xdr:colOff>592727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48A14A0C-A270-4C53-BECA-14E4E4E5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88110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EA213CAC-F974-49A2-8BDE-157721112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1C09CA18-075C-44A3-BEAF-1B253B474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3060709-A361-4399-87B1-6A92C8DD0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385648</xdr:colOff>
      <xdr:row>12</xdr:row>
      <xdr:rowOff>390607</xdr:rowOff>
    </xdr:from>
    <xdr:to>
      <xdr:col>3</xdr:col>
      <xdr:colOff>722740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AAF6482B-6565-4B11-85C7-155F814ED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0614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376997</xdr:colOff>
      <xdr:row>12</xdr:row>
      <xdr:rowOff>390607</xdr:rowOff>
    </xdr:from>
    <xdr:to>
      <xdr:col>4</xdr:col>
      <xdr:colOff>714089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5402C520-F899-4BCB-B580-1B5D04871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95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472661</xdr:colOff>
      <xdr:row>12</xdr:row>
      <xdr:rowOff>390607</xdr:rowOff>
    </xdr:from>
    <xdr:to>
      <xdr:col>7</xdr:col>
      <xdr:colOff>809753</xdr:colOff>
      <xdr:row>12</xdr:row>
      <xdr:rowOff>734281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66951744-56C8-4842-BF75-C9D8839CF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3582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439185</xdr:colOff>
      <xdr:row>15</xdr:row>
      <xdr:rowOff>411542</xdr:rowOff>
    </xdr:from>
    <xdr:to>
      <xdr:col>1</xdr:col>
      <xdr:colOff>776277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8A04E0ED-F1AD-428D-A0E4-9BB237775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17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421968</xdr:colOff>
      <xdr:row>15</xdr:row>
      <xdr:rowOff>411542</xdr:rowOff>
    </xdr:from>
    <xdr:to>
      <xdr:col>2</xdr:col>
      <xdr:colOff>759060</xdr:colOff>
      <xdr:row>15</xdr:row>
      <xdr:rowOff>755216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5BC96EA4-5F41-4217-BA22-124B4B30D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7946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385648</xdr:colOff>
      <xdr:row>15</xdr:row>
      <xdr:rowOff>411542</xdr:rowOff>
    </xdr:from>
    <xdr:to>
      <xdr:col>3</xdr:col>
      <xdr:colOff>722740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41EAC587-5332-4AA7-ABF2-863149BE9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061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376997</xdr:colOff>
      <xdr:row>15</xdr:row>
      <xdr:rowOff>411542</xdr:rowOff>
    </xdr:from>
    <xdr:to>
      <xdr:col>4</xdr:col>
      <xdr:colOff>714089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B62300F5-F127-4C44-919B-69E1D54C2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952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419153</xdr:colOff>
      <xdr:row>12</xdr:row>
      <xdr:rowOff>390607</xdr:rowOff>
    </xdr:from>
    <xdr:to>
      <xdr:col>6</xdr:col>
      <xdr:colOff>756245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85884A95-C909-4497-B731-C24B1EF41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1086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439185</xdr:colOff>
      <xdr:row>18</xdr:row>
      <xdr:rowOff>376408</xdr:rowOff>
    </xdr:from>
    <xdr:to>
      <xdr:col>1</xdr:col>
      <xdr:colOff>773975</xdr:colOff>
      <xdr:row>18</xdr:row>
      <xdr:rowOff>720082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57D46F83-6666-4203-963D-12CADC9AB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174" y="645528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421968</xdr:colOff>
      <xdr:row>18</xdr:row>
      <xdr:rowOff>376408</xdr:rowOff>
    </xdr:from>
    <xdr:to>
      <xdr:col>2</xdr:col>
      <xdr:colOff>759060</xdr:colOff>
      <xdr:row>18</xdr:row>
      <xdr:rowOff>720082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2F3B217E-B6AE-46C0-A4C3-2DC0BDEEB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7946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385648</xdr:colOff>
      <xdr:row>18</xdr:row>
      <xdr:rowOff>376408</xdr:rowOff>
    </xdr:from>
    <xdr:to>
      <xdr:col>3</xdr:col>
      <xdr:colOff>722740</xdr:colOff>
      <xdr:row>18</xdr:row>
      <xdr:rowOff>720082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718CDFAD-2930-4AB3-BF23-B701A10E2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20614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376997</xdr:colOff>
      <xdr:row>18</xdr:row>
      <xdr:rowOff>376408</xdr:rowOff>
    </xdr:from>
    <xdr:to>
      <xdr:col>4</xdr:col>
      <xdr:colOff>714089</xdr:colOff>
      <xdr:row>18</xdr:row>
      <xdr:rowOff>720082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85072F8C-A68B-49B7-A254-4C7A7BA25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0952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387611</xdr:colOff>
      <xdr:row>15</xdr:row>
      <xdr:rowOff>411542</xdr:rowOff>
    </xdr:from>
    <xdr:to>
      <xdr:col>6</xdr:col>
      <xdr:colOff>724703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2C871526-9BDC-4147-AC11-00ED5E4EF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9544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464862</xdr:colOff>
      <xdr:row>15</xdr:row>
      <xdr:rowOff>411542</xdr:rowOff>
    </xdr:from>
    <xdr:to>
      <xdr:col>7</xdr:col>
      <xdr:colOff>801954</xdr:colOff>
      <xdr:row>15</xdr:row>
      <xdr:rowOff>755216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60853A3A-4376-4A1B-A15F-81ACA4C12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5783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409533</xdr:colOff>
      <xdr:row>12</xdr:row>
      <xdr:rowOff>390607</xdr:rowOff>
    </xdr:from>
    <xdr:to>
      <xdr:col>5</xdr:col>
      <xdr:colOff>746625</xdr:colOff>
      <xdr:row>12</xdr:row>
      <xdr:rowOff>734281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id="{33D47481-B09C-499D-BDA6-C9F6B2784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47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409533</xdr:colOff>
      <xdr:row>15</xdr:row>
      <xdr:rowOff>411542</xdr:rowOff>
    </xdr:from>
    <xdr:to>
      <xdr:col>5</xdr:col>
      <xdr:colOff>746625</xdr:colOff>
      <xdr:row>15</xdr:row>
      <xdr:rowOff>755216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id="{BD273717-1937-4045-A517-38EE2A092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477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409533</xdr:colOff>
      <xdr:row>18</xdr:row>
      <xdr:rowOff>376408</xdr:rowOff>
    </xdr:from>
    <xdr:to>
      <xdr:col>5</xdr:col>
      <xdr:colOff>746625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id="{F372C93E-916B-459D-B12B-6752D0B92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477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299663</xdr:colOff>
      <xdr:row>9</xdr:row>
      <xdr:rowOff>231169</xdr:rowOff>
    </xdr:from>
    <xdr:to>
      <xdr:col>5</xdr:col>
      <xdr:colOff>636829</xdr:colOff>
      <xdr:row>9</xdr:row>
      <xdr:rowOff>574295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CD032D26-1F25-4F0A-96F4-67237D2B6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607" y="293669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D5E62AD6-FC49-42AD-9C13-47235E04948B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id="{61EC39CA-5E0B-4CC4-9E28-3157E0315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7AE52565-2947-4AF5-94F7-823B74D1D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id="{E6690852-AC56-4A87-81F8-48E01D5C8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id="{8CFD1C0B-FD88-45D1-AD85-40A50C60E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B31E6C88-ACCA-43D7-B721-FC69BA0D927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FB731912-3DCA-46B7-8DA6-90FB4A5769F6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id="{8F7D508B-8F57-4515-9126-953C12EF32A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0128A097-9D47-431A-93E2-E9B78EA5F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EEA18E63-6D82-422E-8E66-D4D96D1E6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FACEA09D-9BC4-4808-807A-D000C844F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C12BFCC4-731F-43B6-9432-492A60B17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A35B24F6-AA0A-493B-B3F1-9591DC406A19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id="{8FADAFC0-EFCA-4DA4-81A0-091BA5EDA9DF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80846369-94BC-4468-A184-FF50B39D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5F5C84B9-BA61-40A5-8D66-40E82B7FD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7330A5B2-6B57-4D52-BD97-D1CC23395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id="{77A5DEA6-77A6-422B-BB2F-F885750A1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id="{166CF753-8810-4157-B9C6-05EBF6643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BB7BC588-22DF-4FDE-8661-EA228E6BD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7459E27C-5F26-4BBE-A0B8-AB7183E63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6CDB794C-3CFA-484E-B9DB-C72044768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29DA80F6-67EE-4E62-A496-AA25406F0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8F5046F7-6D85-4F6D-8B9B-B2534DA0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9C6BCB1D-06AB-4222-A2DF-ACFDAB0D8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923A5A97-78D9-4086-BE9C-9F27A4AF8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6E1E15F5-2A39-47A4-BBC6-4F7022551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C21254B-85C1-46F6-B97C-CB176FC53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281CEED5-B969-4C9B-A9F7-1252371EA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4D28A193-18EB-4B07-913F-0E635A9183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CA51E951-7195-4A0B-80BF-80DC6DFBF3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2CFCC63-757C-4A97-B454-97357FFC5B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A0AD567A-879B-4483-9800-4A0DB1D98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3CF83AD8-CCCF-4855-B0ED-87A760166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4279E8B-29F5-4FD4-81DD-0CEE61BEAB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3A27F8AF-9646-45FA-A460-3267E71DE6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C7EC23E-D3AA-4F5B-AFBE-536C3B17D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E6238F6C-BC70-4388-9E4D-D4A6327652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26167B5-EAA9-4F66-AE58-6A2F0DF07D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15E57BA-78DE-4AB3-9C99-7F046FDC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0E1F335-1B1D-42D4-9C17-5197C7DA25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1CE0941C-5428-4A35-8A36-171594FCC9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6E17695-5A13-47F6-9EE7-FBAFC298C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3A69B86A-7AFF-443A-B95E-58826B741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CE51DEF0-DA46-4573-9494-D10632E430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D9CA94EB-49DA-4F51-8796-CEE36B2B2A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33B9CAE-3437-4359-9041-9AE4FCB1D1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7DD417FD-4F94-4DF7-B907-EAC9C7E26BF5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2" name="Picture 238">
          <a:extLst>
            <a:ext uri="{FF2B5EF4-FFF2-40B4-BE49-F238E27FC236}">
              <a16:creationId xmlns:a16="http://schemas.microsoft.com/office/drawing/2014/main" id="{F6286089-0BBA-4EC0-96CC-0CC6A588F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2E25F288-3E46-4D6A-85B7-004B60FA767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D6499842-F2FB-455E-9CC9-7626DA05252E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228600</xdr:colOff>
      <xdr:row>9</xdr:row>
      <xdr:rowOff>167640</xdr:rowOff>
    </xdr:from>
    <xdr:to>
      <xdr:col>7</xdr:col>
      <xdr:colOff>567394</xdr:colOff>
      <xdr:row>9</xdr:row>
      <xdr:rowOff>454532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CBD236FE-A768-437C-86FE-C1D6883F1039}"/>
            </a:ext>
          </a:extLst>
        </xdr:cNvPr>
        <xdr:cNvGrpSpPr/>
      </xdr:nvGrpSpPr>
      <xdr:grpSpPr>
        <a:xfrm>
          <a:off x="6381750" y="287274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9C44EA9D-6986-4E63-933B-89D08D21172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F43CD374-0DAD-4C4C-A5C5-3BF2D4350B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198120</xdr:colOff>
      <xdr:row>12</xdr:row>
      <xdr:rowOff>160020</xdr:rowOff>
    </xdr:from>
    <xdr:to>
      <xdr:col>6</xdr:col>
      <xdr:colOff>536914</xdr:colOff>
      <xdr:row>12</xdr:row>
      <xdr:rowOff>446912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C92BFA89-19B1-4F87-A11E-95861AD84AC9}"/>
            </a:ext>
          </a:extLst>
        </xdr:cNvPr>
        <xdr:cNvGrpSpPr/>
      </xdr:nvGrpSpPr>
      <xdr:grpSpPr>
        <a:xfrm>
          <a:off x="5351145" y="398907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1D922A2E-8A61-49CB-9D78-7587C55E442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A95FBA98-B112-45D2-8516-1CD0C5F1E0F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190500</xdr:colOff>
      <xdr:row>15</xdr:row>
      <xdr:rowOff>144780</xdr:rowOff>
    </xdr:from>
    <xdr:to>
      <xdr:col>6</xdr:col>
      <xdr:colOff>529294</xdr:colOff>
      <xdr:row>15</xdr:row>
      <xdr:rowOff>431672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75AF5AA9-212D-4F8E-8AA7-16EBD6EA57ED}"/>
            </a:ext>
          </a:extLst>
        </xdr:cNvPr>
        <xdr:cNvGrpSpPr/>
      </xdr:nvGrpSpPr>
      <xdr:grpSpPr>
        <a:xfrm>
          <a:off x="5343525" y="510730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7816676D-FFB6-41A5-9C8A-DEA8923B5DA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89B667B7-3DD9-486B-AA33-555C34C83DA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297180</xdr:rowOff>
    </xdr:from>
    <xdr:to>
      <xdr:col>6</xdr:col>
      <xdr:colOff>651214</xdr:colOff>
      <xdr:row>18</xdr:row>
      <xdr:rowOff>584072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B22F4836-7BCF-4E9D-A5AF-A5AD6D428A00}"/>
            </a:ext>
          </a:extLst>
        </xdr:cNvPr>
        <xdr:cNvGrpSpPr/>
      </xdr:nvGrpSpPr>
      <xdr:grpSpPr>
        <a:xfrm>
          <a:off x="5465445" y="638365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FD3E39BA-E982-4E52-9971-339E2F702B6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3389C64C-F142-4077-B11A-823994BDC25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19ECC3EF-97BF-4C3E-B416-18084E167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481547</xdr:colOff>
      <xdr:row>9</xdr:row>
      <xdr:rowOff>377130</xdr:rowOff>
    </xdr:from>
    <xdr:to>
      <xdr:col>7</xdr:col>
      <xdr:colOff>818639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67C8F0C7-0147-4FC8-8A24-24B1AA51C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2468" y="308265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391376</xdr:colOff>
      <xdr:row>12</xdr:row>
      <xdr:rowOff>377130</xdr:rowOff>
    </xdr:from>
    <xdr:to>
      <xdr:col>1</xdr:col>
      <xdr:colOff>728468</xdr:colOff>
      <xdr:row>12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BE37CCCD-414B-4042-9149-6E0B43D07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8365" y="420425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353567</xdr:colOff>
      <xdr:row>12</xdr:row>
      <xdr:rowOff>390607</xdr:rowOff>
    </xdr:from>
    <xdr:to>
      <xdr:col>2</xdr:col>
      <xdr:colOff>690659</xdr:colOff>
      <xdr:row>12</xdr:row>
      <xdr:rowOff>734281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C99FF9F6-94F3-4B5E-B99C-C2B67559B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4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336351</xdr:colOff>
      <xdr:row>12</xdr:row>
      <xdr:rowOff>390607</xdr:rowOff>
    </xdr:from>
    <xdr:to>
      <xdr:col>3</xdr:col>
      <xdr:colOff>673443</xdr:colOff>
      <xdr:row>12</xdr:row>
      <xdr:rowOff>734281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4F2CCC85-0515-466D-ABAD-FED67FBF3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131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170560</xdr:colOff>
      <xdr:row>9</xdr:row>
      <xdr:rowOff>380261</xdr:rowOff>
    </xdr:from>
    <xdr:to>
      <xdr:col>7</xdr:col>
      <xdr:colOff>507110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D45F5F91-C0A3-46BC-BA39-C2DEDA936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1481" y="3085789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50667F86-2F6D-4F28-A833-7B9A18B0E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6832F266-835A-466C-B781-4CEBB2ED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00F978A-0F36-4062-8C9D-63F34620C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4</xdr:col>
      <xdr:colOff>300030</xdr:colOff>
      <xdr:row>12</xdr:row>
      <xdr:rowOff>390607</xdr:rowOff>
    </xdr:from>
    <xdr:to>
      <xdr:col>4</xdr:col>
      <xdr:colOff>637122</xdr:colOff>
      <xdr:row>12</xdr:row>
      <xdr:rowOff>734281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54EA903A-3C4C-48DA-A4E7-B29D4E0CD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985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291379</xdr:colOff>
      <xdr:row>12</xdr:row>
      <xdr:rowOff>390607</xdr:rowOff>
    </xdr:from>
    <xdr:to>
      <xdr:col>5</xdr:col>
      <xdr:colOff>628471</xdr:colOff>
      <xdr:row>12</xdr:row>
      <xdr:rowOff>734281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208F2AFD-CD72-4AF9-89CE-EADD3DB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4323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361357</xdr:colOff>
      <xdr:row>15</xdr:row>
      <xdr:rowOff>382046</xdr:rowOff>
    </xdr:from>
    <xdr:to>
      <xdr:col>1</xdr:col>
      <xdr:colOff>698449</xdr:colOff>
      <xdr:row>15</xdr:row>
      <xdr:rowOff>725720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ED583BFB-D980-4232-8696-E27BDE201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8346" y="533932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353567</xdr:colOff>
      <xdr:row>15</xdr:row>
      <xdr:rowOff>411542</xdr:rowOff>
    </xdr:from>
    <xdr:to>
      <xdr:col>2</xdr:col>
      <xdr:colOff>690659</xdr:colOff>
      <xdr:row>15</xdr:row>
      <xdr:rowOff>755216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ED1F431B-B1B3-4D43-8947-281A4DCA1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4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336351</xdr:colOff>
      <xdr:row>15</xdr:row>
      <xdr:rowOff>411542</xdr:rowOff>
    </xdr:from>
    <xdr:to>
      <xdr:col>3</xdr:col>
      <xdr:colOff>673443</xdr:colOff>
      <xdr:row>15</xdr:row>
      <xdr:rowOff>755216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739E297F-3EF1-4C61-832C-AACE274A6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1317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300030</xdr:colOff>
      <xdr:row>15</xdr:row>
      <xdr:rowOff>411542</xdr:rowOff>
    </xdr:from>
    <xdr:to>
      <xdr:col>4</xdr:col>
      <xdr:colOff>637122</xdr:colOff>
      <xdr:row>15</xdr:row>
      <xdr:rowOff>755216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049A8C9B-92F0-4EC4-8779-7B6AAB2E1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98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291379</xdr:colOff>
      <xdr:row>15</xdr:row>
      <xdr:rowOff>411542</xdr:rowOff>
    </xdr:from>
    <xdr:to>
      <xdr:col>5</xdr:col>
      <xdr:colOff>628471</xdr:colOff>
      <xdr:row>15</xdr:row>
      <xdr:rowOff>755216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CF40A83B-E826-4521-9262-4DC983E14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4323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333536</xdr:colOff>
      <xdr:row>12</xdr:row>
      <xdr:rowOff>390607</xdr:rowOff>
    </xdr:from>
    <xdr:to>
      <xdr:col>7</xdr:col>
      <xdr:colOff>670628</xdr:colOff>
      <xdr:row>12</xdr:row>
      <xdr:rowOff>734281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31BDCB5E-F1A4-4FBF-8725-AE9711D2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4457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353567</xdr:colOff>
      <xdr:row>18</xdr:row>
      <xdr:rowOff>376408</xdr:rowOff>
    </xdr:from>
    <xdr:to>
      <xdr:col>2</xdr:col>
      <xdr:colOff>688357</xdr:colOff>
      <xdr:row>18</xdr:row>
      <xdr:rowOff>720082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F0706F24-62E0-4C61-89C1-7C89670D9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45" y="645528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336351</xdr:colOff>
      <xdr:row>18</xdr:row>
      <xdr:rowOff>376408</xdr:rowOff>
    </xdr:from>
    <xdr:to>
      <xdr:col>3</xdr:col>
      <xdr:colOff>673443</xdr:colOff>
      <xdr:row>18</xdr:row>
      <xdr:rowOff>720082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0FC2FB76-A0D8-4898-ABA8-4605C0F88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1317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300030</xdr:colOff>
      <xdr:row>18</xdr:row>
      <xdr:rowOff>376408</xdr:rowOff>
    </xdr:from>
    <xdr:to>
      <xdr:col>4</xdr:col>
      <xdr:colOff>637122</xdr:colOff>
      <xdr:row>18</xdr:row>
      <xdr:rowOff>720082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E0CDEC70-E5EA-49E3-AF56-7112ED33A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985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291379</xdr:colOff>
      <xdr:row>18</xdr:row>
      <xdr:rowOff>376408</xdr:rowOff>
    </xdr:from>
    <xdr:to>
      <xdr:col>5</xdr:col>
      <xdr:colOff>628471</xdr:colOff>
      <xdr:row>18</xdr:row>
      <xdr:rowOff>720082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6D0645AE-2B52-4674-8EA4-6D87A831B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4323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301994</xdr:colOff>
      <xdr:row>15</xdr:row>
      <xdr:rowOff>411542</xdr:rowOff>
    </xdr:from>
    <xdr:to>
      <xdr:col>7</xdr:col>
      <xdr:colOff>639086</xdr:colOff>
      <xdr:row>15</xdr:row>
      <xdr:rowOff>755216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A7364E3D-490D-4F4B-91C0-34813C571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32915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353558</xdr:colOff>
      <xdr:row>18</xdr:row>
      <xdr:rowOff>411543</xdr:rowOff>
    </xdr:from>
    <xdr:to>
      <xdr:col>1</xdr:col>
      <xdr:colOff>690650</xdr:colOff>
      <xdr:row>18</xdr:row>
      <xdr:rowOff>755217</xdr:rowOff>
    </xdr:to>
    <xdr:pic>
      <xdr:nvPicPr>
        <xdr:cNvPr id="70" name="Picture 201">
          <a:extLst>
            <a:ext uri="{FF2B5EF4-FFF2-40B4-BE49-F238E27FC236}">
              <a16:creationId xmlns:a16="http://schemas.microsoft.com/office/drawing/2014/main" id="{6552030F-C85D-468F-9205-DE0847E14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47" y="649041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323915</xdr:colOff>
      <xdr:row>12</xdr:row>
      <xdr:rowOff>390607</xdr:rowOff>
    </xdr:from>
    <xdr:to>
      <xdr:col>6</xdr:col>
      <xdr:colOff>661007</xdr:colOff>
      <xdr:row>12</xdr:row>
      <xdr:rowOff>734281</xdr:rowOff>
    </xdr:to>
    <xdr:pic>
      <xdr:nvPicPr>
        <xdr:cNvPr id="81" name="Picture 207">
          <a:extLst>
            <a:ext uri="{FF2B5EF4-FFF2-40B4-BE49-F238E27FC236}">
              <a16:creationId xmlns:a16="http://schemas.microsoft.com/office/drawing/2014/main" id="{C1770B62-7CC0-479B-9CDB-441583F63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5848" y="421773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323915</xdr:colOff>
      <xdr:row>15</xdr:row>
      <xdr:rowOff>411542</xdr:rowOff>
    </xdr:from>
    <xdr:to>
      <xdr:col>6</xdr:col>
      <xdr:colOff>661007</xdr:colOff>
      <xdr:row>15</xdr:row>
      <xdr:rowOff>755216</xdr:rowOff>
    </xdr:to>
    <xdr:pic>
      <xdr:nvPicPr>
        <xdr:cNvPr id="82" name="Picture 217">
          <a:extLst>
            <a:ext uri="{FF2B5EF4-FFF2-40B4-BE49-F238E27FC236}">
              <a16:creationId xmlns:a16="http://schemas.microsoft.com/office/drawing/2014/main" id="{6B796681-F03C-468E-9310-35D52B264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5848" y="536882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323915</xdr:colOff>
      <xdr:row>18</xdr:row>
      <xdr:rowOff>376408</xdr:rowOff>
    </xdr:from>
    <xdr:to>
      <xdr:col>6</xdr:col>
      <xdr:colOff>661007</xdr:colOff>
      <xdr:row>18</xdr:row>
      <xdr:rowOff>720082</xdr:rowOff>
    </xdr:to>
    <xdr:pic>
      <xdr:nvPicPr>
        <xdr:cNvPr id="83" name="Picture 217">
          <a:extLst>
            <a:ext uri="{FF2B5EF4-FFF2-40B4-BE49-F238E27FC236}">
              <a16:creationId xmlns:a16="http://schemas.microsoft.com/office/drawing/2014/main" id="{09865FDE-2689-4B83-8618-3A95E38AC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5848" y="645528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316786</xdr:colOff>
      <xdr:row>9</xdr:row>
      <xdr:rowOff>222607</xdr:rowOff>
    </xdr:from>
    <xdr:to>
      <xdr:col>6</xdr:col>
      <xdr:colOff>653952</xdr:colOff>
      <xdr:row>9</xdr:row>
      <xdr:rowOff>565733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2F615D32-FB91-45D2-8DFD-B1FE030D6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8719" y="292813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id="{2D9D537F-5D5B-431B-97D1-B6B7B055B822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3" name="Picture 13">
          <a:extLst>
            <a:ext uri="{FF2B5EF4-FFF2-40B4-BE49-F238E27FC236}">
              <a16:creationId xmlns:a16="http://schemas.microsoft.com/office/drawing/2014/main" id="{F1404D20-0431-479F-AAF6-B66033643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2436F2B9-E27A-4377-B18D-B408F64EC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564462D2-7401-4EF0-964C-D32F37916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6" name="Picture 238">
          <a:extLst>
            <a:ext uri="{FF2B5EF4-FFF2-40B4-BE49-F238E27FC236}">
              <a16:creationId xmlns:a16="http://schemas.microsoft.com/office/drawing/2014/main" id="{4292956E-4D04-4A19-9C04-F31007895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8A099C99-856C-4B8E-B885-DB8C2D5236E5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id="{025DD9B4-0F20-4B66-8382-158ECCCC3CE2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D43E5123-7A34-4DFE-A603-DAC45A560EE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7878FC9E-D0D1-4699-B91F-11E801ED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748178D6-832F-4523-BD6B-19A6435D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86741ABC-DF29-4FFF-85BF-C435AABEB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D3E8452C-03F1-4523-947C-EB40F9F33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4" name="Pentagone régulier 49">
          <a:extLst>
            <a:ext uri="{FF2B5EF4-FFF2-40B4-BE49-F238E27FC236}">
              <a16:creationId xmlns:a16="http://schemas.microsoft.com/office/drawing/2014/main" id="{5DC695B7-CAF4-42A5-9798-60B8DF9FF57B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5" name="Oval 144">
          <a:extLst>
            <a:ext uri="{FF2B5EF4-FFF2-40B4-BE49-F238E27FC236}">
              <a16:creationId xmlns:a16="http://schemas.microsoft.com/office/drawing/2014/main" id="{B5369492-5A24-4F10-ABC2-35A9B44355BC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704F6660-56B2-4FBF-A90F-729180A69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DEF3EE05-825A-466B-ADB5-0A526EDB5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38F1E43F-57EA-4583-9A8F-7469B8F2D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49" name="Picture 238">
          <a:extLst>
            <a:ext uri="{FF2B5EF4-FFF2-40B4-BE49-F238E27FC236}">
              <a16:creationId xmlns:a16="http://schemas.microsoft.com/office/drawing/2014/main" id="{711A5E37-6518-4974-A77D-D7818DA0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id="{BE5E60AD-0356-42DA-AAC9-0CF6691BC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id="{1E53E75A-6DE0-4A11-9CF4-C3F1AAE15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2" name="Picture 17">
          <a:extLst>
            <a:ext uri="{FF2B5EF4-FFF2-40B4-BE49-F238E27FC236}">
              <a16:creationId xmlns:a16="http://schemas.microsoft.com/office/drawing/2014/main" id="{57D688BE-668B-4C72-B1E8-B597127CC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BA8F6D00-660D-4C40-A825-C9B158F98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id="{57CA2635-CA71-45E5-9D73-538A5DAB6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id="{2D8DCD36-D3BB-4C53-AA19-03B361310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C7AD86F5-9A26-4B29-A712-F44971765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0559777D-2609-48D0-ACFE-CFD4D530D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FDE2739F-85B1-40A0-81E3-97D000175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65FF714-D5D6-4201-AF5E-CA1C70DB85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1BBA0246-BC69-4304-9F41-7202015BC2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F3936E15-68B5-4FB3-9721-114B1D17C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8F4BCB42-A2B9-4C18-A39C-FFE0CA9303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973A2149-37AA-445F-AF0C-E95F4906A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4BA59D6-96FF-447F-BE0C-9E785ADDAD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B7ADAC59-7FD7-4EBC-8F9E-9756AAF6C8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6C1C8816-67CA-474D-9771-09234E4AB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CCB3CB78-FE98-4DF6-B2DF-8FD2305D6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965B943C-4B2F-4917-A130-B5DFD778A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872BDEC-D247-4140-97CF-852854F7A5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90C27E43-7D5B-42BA-B059-D0B96F625C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A81779A-2156-43D9-B27F-D994A9800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BCC32B18-8B2A-4B98-A9E3-FAF30B49F7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9700474-508C-4EC4-8929-47B015E61D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6D1BC73D-9148-4AE9-B829-0558A190C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C55A555-8AD4-4CD7-ADA2-B9388F961B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D37288AE-9DBF-44E0-B860-76ED3CFF1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9E89C4C-5773-4122-A402-AE0E9E3F0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DEFC7020-AAAB-4F50-B88C-62C1FAA1CB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DE4E1279-1438-4162-9455-5E32697A96CE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id="{3F24721B-D7CF-4D2A-923F-EFBD45B0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29D228EB-24F6-4E11-B15E-4C9CD10A8EB7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E2DE1BB2-9D39-43C0-B532-E92319459A3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213360</xdr:colOff>
      <xdr:row>12</xdr:row>
      <xdr:rowOff>152400</xdr:rowOff>
    </xdr:from>
    <xdr:to>
      <xdr:col>1</xdr:col>
      <xdr:colOff>552154</xdr:colOff>
      <xdr:row>12</xdr:row>
      <xdr:rowOff>439292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0A82B405-996A-4F33-90E6-0240B7C3F0EC}"/>
            </a:ext>
          </a:extLst>
        </xdr:cNvPr>
        <xdr:cNvGrpSpPr/>
      </xdr:nvGrpSpPr>
      <xdr:grpSpPr>
        <a:xfrm>
          <a:off x="365760" y="398145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62848E17-A833-4B81-8061-5402CF11BA4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93D6172D-FB22-4B20-9EA1-98BEE419D9B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121920</xdr:colOff>
      <xdr:row>12</xdr:row>
      <xdr:rowOff>114300</xdr:rowOff>
    </xdr:from>
    <xdr:to>
      <xdr:col>7</xdr:col>
      <xdr:colOff>460714</xdr:colOff>
      <xdr:row>12</xdr:row>
      <xdr:rowOff>401192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15C8328A-FF0E-431D-96A9-AA81777086B0}"/>
            </a:ext>
          </a:extLst>
        </xdr:cNvPr>
        <xdr:cNvGrpSpPr/>
      </xdr:nvGrpSpPr>
      <xdr:grpSpPr>
        <a:xfrm>
          <a:off x="6275070" y="394335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AEC15DFB-68EE-4D6F-B91B-7CD8F240B9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0C34C888-22C2-496A-B3BF-29EFA7A2C10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114300</xdr:colOff>
      <xdr:row>15</xdr:row>
      <xdr:rowOff>99060</xdr:rowOff>
    </xdr:from>
    <xdr:to>
      <xdr:col>7</xdr:col>
      <xdr:colOff>453094</xdr:colOff>
      <xdr:row>15</xdr:row>
      <xdr:rowOff>385952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836489AC-F23B-44B0-A3A9-2323EBC6241D}"/>
            </a:ext>
          </a:extLst>
        </xdr:cNvPr>
        <xdr:cNvGrpSpPr/>
      </xdr:nvGrpSpPr>
      <xdr:grpSpPr>
        <a:xfrm>
          <a:off x="6267450" y="506158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AAA3FD6E-EE9E-4C3C-B06A-490E026D4C8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BE27C59D-E55E-4B85-8CA7-DA10A247617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236220</xdr:colOff>
      <xdr:row>18</xdr:row>
      <xdr:rowOff>251460</xdr:rowOff>
    </xdr:from>
    <xdr:to>
      <xdr:col>7</xdr:col>
      <xdr:colOff>575014</xdr:colOff>
      <xdr:row>18</xdr:row>
      <xdr:rowOff>538352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56D6C250-C0BC-4132-A986-A310E812619B}"/>
            </a:ext>
          </a:extLst>
        </xdr:cNvPr>
        <xdr:cNvGrpSpPr/>
      </xdr:nvGrpSpPr>
      <xdr:grpSpPr>
        <a:xfrm>
          <a:off x="6389370" y="633793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13EBA5DE-DA35-42C7-8BFE-0DC99BFE310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5A2B03D1-7322-4383-91B9-5F64D1885B6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F6D2F2C7-D074-48E3-B67F-2B4CDCED2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394262</xdr:rowOff>
    </xdr:from>
    <xdr:to>
      <xdr:col>1</xdr:col>
      <xdr:colOff>878565</xdr:colOff>
      <xdr:row>12</xdr:row>
      <xdr:rowOff>737936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2D517B5E-5817-4DEE-9017-3E8661309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462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394262</xdr:rowOff>
    </xdr:from>
    <xdr:to>
      <xdr:col>2</xdr:col>
      <xdr:colOff>814080</xdr:colOff>
      <xdr:row>12</xdr:row>
      <xdr:rowOff>737936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2207EBC4-3C5F-450C-8DA3-D1BBD37B0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966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394262</xdr:rowOff>
    </xdr:from>
    <xdr:to>
      <xdr:col>3</xdr:col>
      <xdr:colOff>784841</xdr:colOff>
      <xdr:row>12</xdr:row>
      <xdr:rowOff>737936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F8491814-BA41-448B-952C-673299E03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394262</xdr:rowOff>
    </xdr:from>
    <xdr:to>
      <xdr:col>4</xdr:col>
      <xdr:colOff>767624</xdr:colOff>
      <xdr:row>12</xdr:row>
      <xdr:rowOff>737936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B2805B96-C267-4C93-8C0B-B9E72A4E8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422138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146666</xdr:colOff>
      <xdr:row>12</xdr:row>
      <xdr:rowOff>397393</xdr:rowOff>
    </xdr:from>
    <xdr:to>
      <xdr:col>1</xdr:col>
      <xdr:colOff>483216</xdr:colOff>
      <xdr:row>12</xdr:row>
      <xdr:rowOff>741068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108BEC7E-D32F-462A-9DC6-4B7A25803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3826" y="4215013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25937A27-6178-4364-A672-C7468808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C2CEB26F-7C52-49E0-9EEE-B279B468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402167</xdr:colOff>
      <xdr:row>0</xdr:row>
      <xdr:rowOff>31751</xdr:rowOff>
    </xdr:from>
    <xdr:to>
      <xdr:col>8</xdr:col>
      <xdr:colOff>496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2F9DE20-C961-4897-B866-4D4FBF3CA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127" y="31751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390985</xdr:rowOff>
    </xdr:from>
    <xdr:to>
      <xdr:col>5</xdr:col>
      <xdr:colOff>756981</xdr:colOff>
      <xdr:row>12</xdr:row>
      <xdr:rowOff>734659</xdr:rowOff>
    </xdr:to>
    <xdr:pic>
      <xdr:nvPicPr>
        <xdr:cNvPr id="57" name="Picture 205">
          <a:extLst>
            <a:ext uri="{FF2B5EF4-FFF2-40B4-BE49-F238E27FC236}">
              <a16:creationId xmlns:a16="http://schemas.microsoft.com/office/drawing/2014/main" id="{99F39BBB-C4B2-4D92-B87F-4CB9B0497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421810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390985</xdr:rowOff>
    </xdr:from>
    <xdr:to>
      <xdr:col>6</xdr:col>
      <xdr:colOff>731205</xdr:colOff>
      <xdr:row>12</xdr:row>
      <xdr:rowOff>734659</xdr:rowOff>
    </xdr:to>
    <xdr:pic>
      <xdr:nvPicPr>
        <xdr:cNvPr id="58" name="Picture 207">
          <a:extLst>
            <a:ext uri="{FF2B5EF4-FFF2-40B4-BE49-F238E27FC236}">
              <a16:creationId xmlns:a16="http://schemas.microsoft.com/office/drawing/2014/main" id="{68EDB68E-4BC6-47F9-9EB8-EED0F07D1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421810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390616</xdr:rowOff>
    </xdr:from>
    <xdr:to>
      <xdr:col>2</xdr:col>
      <xdr:colOff>784061</xdr:colOff>
      <xdr:row>15</xdr:row>
      <xdr:rowOff>734290</xdr:rowOff>
    </xdr:to>
    <xdr:pic>
      <xdr:nvPicPr>
        <xdr:cNvPr id="59" name="Picture 201">
          <a:extLst>
            <a:ext uri="{FF2B5EF4-FFF2-40B4-BE49-F238E27FC236}">
              <a16:creationId xmlns:a16="http://schemas.microsoft.com/office/drawing/2014/main" id="{7B8BFD27-52EC-4F05-A99A-54EB319DC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2947" y="534789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367127</xdr:rowOff>
    </xdr:from>
    <xdr:to>
      <xdr:col>3</xdr:col>
      <xdr:colOff>784841</xdr:colOff>
      <xdr:row>15</xdr:row>
      <xdr:rowOff>710801</xdr:rowOff>
    </xdr:to>
    <xdr:pic>
      <xdr:nvPicPr>
        <xdr:cNvPr id="60" name="Picture 214">
          <a:extLst>
            <a:ext uri="{FF2B5EF4-FFF2-40B4-BE49-F238E27FC236}">
              <a16:creationId xmlns:a16="http://schemas.microsoft.com/office/drawing/2014/main" id="{27365C67-D6E8-4167-BC86-497602F75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532440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374318</xdr:rowOff>
    </xdr:from>
    <xdr:to>
      <xdr:col>4</xdr:col>
      <xdr:colOff>767624</xdr:colOff>
      <xdr:row>15</xdr:row>
      <xdr:rowOff>717992</xdr:rowOff>
    </xdr:to>
    <xdr:pic>
      <xdr:nvPicPr>
        <xdr:cNvPr id="61" name="Picture 215">
          <a:extLst>
            <a:ext uri="{FF2B5EF4-FFF2-40B4-BE49-F238E27FC236}">
              <a16:creationId xmlns:a16="http://schemas.microsoft.com/office/drawing/2014/main" id="{7B8605B8-1555-4860-BC1D-6DAA76B8A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533159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374318</xdr:rowOff>
    </xdr:from>
    <xdr:to>
      <xdr:col>5</xdr:col>
      <xdr:colOff>756981</xdr:colOff>
      <xdr:row>15</xdr:row>
      <xdr:rowOff>717992</xdr:rowOff>
    </xdr:to>
    <xdr:pic>
      <xdr:nvPicPr>
        <xdr:cNvPr id="62" name="Picture 216">
          <a:extLst>
            <a:ext uri="{FF2B5EF4-FFF2-40B4-BE49-F238E27FC236}">
              <a16:creationId xmlns:a16="http://schemas.microsoft.com/office/drawing/2014/main" id="{37A4B9D9-A025-4984-914E-7F90604AE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533159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374318</xdr:rowOff>
    </xdr:from>
    <xdr:to>
      <xdr:col>6</xdr:col>
      <xdr:colOff>731205</xdr:colOff>
      <xdr:row>15</xdr:row>
      <xdr:rowOff>717992</xdr:rowOff>
    </xdr:to>
    <xdr:pic>
      <xdr:nvPicPr>
        <xdr:cNvPr id="63" name="Picture 217">
          <a:extLst>
            <a:ext uri="{FF2B5EF4-FFF2-40B4-BE49-F238E27FC236}">
              <a16:creationId xmlns:a16="http://schemas.microsoft.com/office/drawing/2014/main" id="{091D0809-FC44-431D-9967-C5024343D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533159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399178</xdr:rowOff>
    </xdr:from>
    <xdr:to>
      <xdr:col>1</xdr:col>
      <xdr:colOff>730554</xdr:colOff>
      <xdr:row>15</xdr:row>
      <xdr:rowOff>742852</xdr:rowOff>
    </xdr:to>
    <xdr:pic>
      <xdr:nvPicPr>
        <xdr:cNvPr id="64" name="Picture 201">
          <a:extLst>
            <a:ext uri="{FF2B5EF4-FFF2-40B4-BE49-F238E27FC236}">
              <a16:creationId xmlns:a16="http://schemas.microsoft.com/office/drawing/2014/main" id="{BC73553B-EDD8-48A0-8BDD-0D6A4F307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451" y="535645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405186</xdr:rowOff>
    </xdr:from>
    <xdr:to>
      <xdr:col>3</xdr:col>
      <xdr:colOff>782539</xdr:colOff>
      <xdr:row>18</xdr:row>
      <xdr:rowOff>748860</xdr:rowOff>
    </xdr:to>
    <xdr:pic>
      <xdr:nvPicPr>
        <xdr:cNvPr id="65" name="Picture 214">
          <a:extLst>
            <a:ext uri="{FF2B5EF4-FFF2-40B4-BE49-F238E27FC236}">
              <a16:creationId xmlns:a16="http://schemas.microsoft.com/office/drawing/2014/main" id="{C593EF5B-AA6D-4938-9269-B4C788D4C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2715" y="6484062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412377</xdr:rowOff>
    </xdr:from>
    <xdr:to>
      <xdr:col>4</xdr:col>
      <xdr:colOff>767624</xdr:colOff>
      <xdr:row>18</xdr:row>
      <xdr:rowOff>756051</xdr:rowOff>
    </xdr:to>
    <xdr:pic>
      <xdr:nvPicPr>
        <xdr:cNvPr id="66" name="Picture 215">
          <a:extLst>
            <a:ext uri="{FF2B5EF4-FFF2-40B4-BE49-F238E27FC236}">
              <a16:creationId xmlns:a16="http://schemas.microsoft.com/office/drawing/2014/main" id="{C329AE60-3873-4E46-BBB7-C8DC7F02D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487" y="64912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412377</xdr:rowOff>
    </xdr:from>
    <xdr:to>
      <xdr:col>5</xdr:col>
      <xdr:colOff>756981</xdr:colOff>
      <xdr:row>18</xdr:row>
      <xdr:rowOff>756051</xdr:rowOff>
    </xdr:to>
    <xdr:pic>
      <xdr:nvPicPr>
        <xdr:cNvPr id="67" name="Picture 216">
          <a:extLst>
            <a:ext uri="{FF2B5EF4-FFF2-40B4-BE49-F238E27FC236}">
              <a16:creationId xmlns:a16="http://schemas.microsoft.com/office/drawing/2014/main" id="{AB8ED330-CA34-4CD4-9544-C64551223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2833" y="64912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412377</xdr:rowOff>
    </xdr:from>
    <xdr:to>
      <xdr:col>6</xdr:col>
      <xdr:colOff>731205</xdr:colOff>
      <xdr:row>18</xdr:row>
      <xdr:rowOff>756051</xdr:rowOff>
    </xdr:to>
    <xdr:pic>
      <xdr:nvPicPr>
        <xdr:cNvPr id="68" name="Picture 217">
          <a:extLst>
            <a:ext uri="{FF2B5EF4-FFF2-40B4-BE49-F238E27FC236}">
              <a16:creationId xmlns:a16="http://schemas.microsoft.com/office/drawing/2014/main" id="{C780BC75-786A-4941-BE75-90A7AF865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046" y="64912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361920</xdr:colOff>
      <xdr:row>18</xdr:row>
      <xdr:rowOff>428675</xdr:rowOff>
    </xdr:from>
    <xdr:to>
      <xdr:col>1</xdr:col>
      <xdr:colOff>699012</xdr:colOff>
      <xdr:row>18</xdr:row>
      <xdr:rowOff>772349</xdr:rowOff>
    </xdr:to>
    <xdr:pic>
      <xdr:nvPicPr>
        <xdr:cNvPr id="69" name="Picture 201">
          <a:extLst>
            <a:ext uri="{FF2B5EF4-FFF2-40B4-BE49-F238E27FC236}">
              <a16:creationId xmlns:a16="http://schemas.microsoft.com/office/drawing/2014/main" id="{973E305A-3ADE-4DF4-8FB5-38B758221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8909" y="6507551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425397</xdr:rowOff>
    </xdr:from>
    <xdr:to>
      <xdr:col>2</xdr:col>
      <xdr:colOff>776262</xdr:colOff>
      <xdr:row>18</xdr:row>
      <xdr:rowOff>769071</xdr:rowOff>
    </xdr:to>
    <xdr:pic>
      <xdr:nvPicPr>
        <xdr:cNvPr id="71" name="Picture 201">
          <a:extLst>
            <a:ext uri="{FF2B5EF4-FFF2-40B4-BE49-F238E27FC236}">
              <a16:creationId xmlns:a16="http://schemas.microsoft.com/office/drawing/2014/main" id="{E7ECAE68-A79B-4E40-9C6D-75BF8C13E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148" y="650427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406396</xdr:rowOff>
    </xdr:from>
    <xdr:to>
      <xdr:col>7</xdr:col>
      <xdr:colOff>815111</xdr:colOff>
      <xdr:row>12</xdr:row>
      <xdr:rowOff>750070</xdr:rowOff>
    </xdr:to>
    <xdr:pic>
      <xdr:nvPicPr>
        <xdr:cNvPr id="84" name="Picture 207">
          <a:extLst>
            <a:ext uri="{FF2B5EF4-FFF2-40B4-BE49-F238E27FC236}">
              <a16:creationId xmlns:a16="http://schemas.microsoft.com/office/drawing/2014/main" id="{D1C2F62D-A838-4681-9A9D-A332BAD0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423352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389729</xdr:rowOff>
    </xdr:from>
    <xdr:to>
      <xdr:col>7</xdr:col>
      <xdr:colOff>815111</xdr:colOff>
      <xdr:row>15</xdr:row>
      <xdr:rowOff>733403</xdr:rowOff>
    </xdr:to>
    <xdr:pic>
      <xdr:nvPicPr>
        <xdr:cNvPr id="85" name="Picture 217">
          <a:extLst>
            <a:ext uri="{FF2B5EF4-FFF2-40B4-BE49-F238E27FC236}">
              <a16:creationId xmlns:a16="http://schemas.microsoft.com/office/drawing/2014/main" id="{3F44AB88-FE32-4AF4-BB24-4A7FFD9DE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53470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427788</xdr:rowOff>
    </xdr:from>
    <xdr:to>
      <xdr:col>7</xdr:col>
      <xdr:colOff>815111</xdr:colOff>
      <xdr:row>18</xdr:row>
      <xdr:rowOff>771462</xdr:rowOff>
    </xdr:to>
    <xdr:pic>
      <xdr:nvPicPr>
        <xdr:cNvPr id="86" name="Picture 217">
          <a:extLst>
            <a:ext uri="{FF2B5EF4-FFF2-40B4-BE49-F238E27FC236}">
              <a16:creationId xmlns:a16="http://schemas.microsoft.com/office/drawing/2014/main" id="{C2656F31-C713-4C54-B116-399D32C2B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08940" y="65066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17" name="Pentagone régulier 49">
          <a:extLst>
            <a:ext uri="{FF2B5EF4-FFF2-40B4-BE49-F238E27FC236}">
              <a16:creationId xmlns:a16="http://schemas.microsoft.com/office/drawing/2014/main" id="{226364CD-2A26-4AE0-B962-35A4323B9592}"/>
            </a:ext>
          </a:extLst>
        </xdr:cNvPr>
        <xdr:cNvSpPr>
          <a:spLocks noChangeAspect="1"/>
        </xdr:cNvSpPr>
      </xdr:nvSpPr>
      <xdr:spPr>
        <a:xfrm>
          <a:off x="453775" y="7448773"/>
          <a:ext cx="238032" cy="25832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7</xdr:col>
      <xdr:colOff>308179</xdr:colOff>
      <xdr:row>9</xdr:row>
      <xdr:rowOff>215334</xdr:rowOff>
    </xdr:from>
    <xdr:to>
      <xdr:col>7</xdr:col>
      <xdr:colOff>645345</xdr:colOff>
      <xdr:row>9</xdr:row>
      <xdr:rowOff>558460</xdr:rowOff>
    </xdr:to>
    <xdr:pic>
      <xdr:nvPicPr>
        <xdr:cNvPr id="118" name="Picture 273">
          <a:extLst>
            <a:ext uri="{FF2B5EF4-FFF2-40B4-BE49-F238E27FC236}">
              <a16:creationId xmlns:a16="http://schemas.microsoft.com/office/drawing/2014/main" id="{C6D9F397-B7EE-431D-A6C9-78EED08F9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9100" y="292086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590040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61731E97-0DC1-467C-A597-E7D91C7DD0F8}"/>
            </a:ext>
          </a:extLst>
        </xdr:cNvPr>
        <xdr:cNvSpPr/>
      </xdr:nvSpPr>
      <xdr:spPr>
        <a:xfrm>
          <a:off x="6598920" y="2697480"/>
          <a:ext cx="1777827" cy="3958080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157563</xdr:rowOff>
    </xdr:from>
    <xdr:to>
      <xdr:col>9</xdr:col>
      <xdr:colOff>426550</xdr:colOff>
      <xdr:row>15</xdr:row>
      <xdr:rowOff>175017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id="{A947AED3-9721-4E4D-8A34-539526C8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82903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58710</xdr:rowOff>
    </xdr:from>
    <xdr:to>
      <xdr:col>9</xdr:col>
      <xdr:colOff>421578</xdr:colOff>
      <xdr:row>18</xdr:row>
      <xdr:rowOff>74292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505336E4-7AD0-4D87-AF48-07C48C05C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804190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179057</xdr:rowOff>
    </xdr:from>
    <xdr:to>
      <xdr:col>9</xdr:col>
      <xdr:colOff>391740</xdr:colOff>
      <xdr:row>18</xdr:row>
      <xdr:rowOff>526350</xdr:rowOff>
    </xdr:to>
    <xdr:pic>
      <xdr:nvPicPr>
        <xdr:cNvPr id="136" name="Picture 273">
          <a:extLst>
            <a:ext uri="{FF2B5EF4-FFF2-40B4-BE49-F238E27FC236}">
              <a16:creationId xmlns:a16="http://schemas.microsoft.com/office/drawing/2014/main" id="{42836CF3-54C0-4FB1-9E6D-BB156D7AA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44577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374375</xdr:rowOff>
    </xdr:from>
    <xdr:to>
      <xdr:col>9</xdr:col>
      <xdr:colOff>461359</xdr:colOff>
      <xdr:row>15</xdr:row>
      <xdr:rowOff>725836</xdr:rowOff>
    </xdr:to>
    <xdr:pic>
      <xdr:nvPicPr>
        <xdr:cNvPr id="137" name="Picture 238">
          <a:extLst>
            <a:ext uri="{FF2B5EF4-FFF2-40B4-BE49-F238E27FC236}">
              <a16:creationId xmlns:a16="http://schemas.microsoft.com/office/drawing/2014/main" id="{15AEE4B6-7014-47D9-80F9-9EE50B830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9755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FD5BE8E4-A73D-4DA7-8320-BD529945915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E69958F2-1BCD-4E70-9065-A88A3D2B1BB5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0" name="Freeform: Shape 139">
          <a:extLst>
            <a:ext uri="{FF2B5EF4-FFF2-40B4-BE49-F238E27FC236}">
              <a16:creationId xmlns:a16="http://schemas.microsoft.com/office/drawing/2014/main" id="{5773C241-FA24-4D82-AE9A-3B0A67796834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11851D1C-18FF-4274-9FB6-A89747AB6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C3C78414-5F35-44D2-BB6C-49483C8B5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224ADF73-B0A6-4275-88AB-EE4CECCB8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D1973569-9D53-4499-955F-D96BF193F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43594051-93B9-4E05-B3D5-3570E46C83D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960884</xdr:colOff>
      <xdr:row>12</xdr:row>
      <xdr:rowOff>630923</xdr:rowOff>
    </xdr:from>
    <xdr:to>
      <xdr:col>9</xdr:col>
      <xdr:colOff>1180668</xdr:colOff>
      <xdr:row>13</xdr:row>
      <xdr:rowOff>31665</xdr:rowOff>
    </xdr:to>
    <xdr:sp macro="" textlink="">
      <xdr:nvSpPr>
        <xdr:cNvPr id="146" name="Oval 145">
          <a:extLst>
            <a:ext uri="{FF2B5EF4-FFF2-40B4-BE49-F238E27FC236}">
              <a16:creationId xmlns:a16="http://schemas.microsoft.com/office/drawing/2014/main" id="{EE107FF0-6E23-4AFB-9F00-52235863C881}"/>
            </a:ext>
          </a:extLst>
        </xdr:cNvPr>
        <xdr:cNvSpPr/>
      </xdr:nvSpPr>
      <xdr:spPr>
        <a:xfrm>
          <a:off x="7559804" y="4448543"/>
          <a:ext cx="219784" cy="208462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157565</xdr:rowOff>
    </xdr:from>
    <xdr:to>
      <xdr:col>9</xdr:col>
      <xdr:colOff>815753</xdr:colOff>
      <xdr:row>15</xdr:row>
      <xdr:rowOff>175019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545EDE9A-A351-4588-8C2B-9FC642471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157565</xdr:rowOff>
    </xdr:from>
    <xdr:to>
      <xdr:col>9</xdr:col>
      <xdr:colOff>1204957</xdr:colOff>
      <xdr:row>15</xdr:row>
      <xdr:rowOff>175019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B15434BE-81B6-4140-9E08-22C0E643B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82905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157564</xdr:rowOff>
    </xdr:from>
    <xdr:to>
      <xdr:col>9</xdr:col>
      <xdr:colOff>1594163</xdr:colOff>
      <xdr:row>15</xdr:row>
      <xdr:rowOff>175018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2B1F6828-6BF2-4744-8BAB-E3F8B1A50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82904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374376</xdr:rowOff>
    </xdr:from>
    <xdr:to>
      <xdr:col>9</xdr:col>
      <xdr:colOff>840617</xdr:colOff>
      <xdr:row>15</xdr:row>
      <xdr:rowOff>725837</xdr:rowOff>
    </xdr:to>
    <xdr:pic>
      <xdr:nvPicPr>
        <xdr:cNvPr id="150" name="Picture 238">
          <a:extLst>
            <a:ext uri="{FF2B5EF4-FFF2-40B4-BE49-F238E27FC236}">
              <a16:creationId xmlns:a16="http://schemas.microsoft.com/office/drawing/2014/main" id="{08EEA4A9-5090-48FE-9DBA-40AE95159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374376</xdr:rowOff>
    </xdr:from>
    <xdr:to>
      <xdr:col>9</xdr:col>
      <xdr:colOff>1219875</xdr:colOff>
      <xdr:row>15</xdr:row>
      <xdr:rowOff>725837</xdr:rowOff>
    </xdr:to>
    <xdr:pic>
      <xdr:nvPicPr>
        <xdr:cNvPr id="151" name="Picture 238">
          <a:extLst>
            <a:ext uri="{FF2B5EF4-FFF2-40B4-BE49-F238E27FC236}">
              <a16:creationId xmlns:a16="http://schemas.microsoft.com/office/drawing/2014/main" id="{5BD4D233-DC7A-4E9A-B9FC-5DD66EF86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9756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374378</xdr:rowOff>
    </xdr:from>
    <xdr:to>
      <xdr:col>9</xdr:col>
      <xdr:colOff>1599132</xdr:colOff>
      <xdr:row>15</xdr:row>
      <xdr:rowOff>725840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81476364-98FF-4DC5-9C08-9311380ED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9758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58713</xdr:rowOff>
    </xdr:from>
    <xdr:to>
      <xdr:col>9</xdr:col>
      <xdr:colOff>799175</xdr:colOff>
      <xdr:row>18</xdr:row>
      <xdr:rowOff>74295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CFF32C57-86C3-47E9-B3E9-12CE2D662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179060</xdr:rowOff>
    </xdr:from>
    <xdr:to>
      <xdr:col>9</xdr:col>
      <xdr:colOff>769338</xdr:colOff>
      <xdr:row>18</xdr:row>
      <xdr:rowOff>526353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4B43DDEE-9F70-4BF8-B230-A87DF5431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58713</xdr:rowOff>
    </xdr:from>
    <xdr:to>
      <xdr:col>9</xdr:col>
      <xdr:colOff>1176777</xdr:colOff>
      <xdr:row>18</xdr:row>
      <xdr:rowOff>74295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6FBF2684-86D4-4C30-ACE7-EE0311895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804193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179060</xdr:rowOff>
    </xdr:from>
    <xdr:to>
      <xdr:col>9</xdr:col>
      <xdr:colOff>1146944</xdr:colOff>
      <xdr:row>18</xdr:row>
      <xdr:rowOff>526353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9DEE8DAC-4ED2-492C-866E-20DB027B1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44580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58714</xdr:rowOff>
    </xdr:from>
    <xdr:to>
      <xdr:col>9</xdr:col>
      <xdr:colOff>1554385</xdr:colOff>
      <xdr:row>18</xdr:row>
      <xdr:rowOff>74296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25627DD1-6C40-4049-9FB6-0B9B89A2A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80419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179067</xdr:rowOff>
    </xdr:from>
    <xdr:to>
      <xdr:col>9</xdr:col>
      <xdr:colOff>1524557</xdr:colOff>
      <xdr:row>18</xdr:row>
      <xdr:rowOff>526360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456DB1E9-1EA8-4FAA-952A-A8055B2EC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44587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41821</xdr:rowOff>
    </xdr:from>
    <xdr:to>
      <xdr:col>9</xdr:col>
      <xdr:colOff>300227</xdr:colOff>
      <xdr:row>11</xdr:row>
      <xdr:rowOff>89041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B1A282B-E7E2-45D2-A34D-3A1D0719D9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47021"/>
          <a:ext cx="201168" cy="1996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43372</xdr:rowOff>
    </xdr:from>
    <xdr:to>
      <xdr:col>9</xdr:col>
      <xdr:colOff>588568</xdr:colOff>
      <xdr:row>11</xdr:row>
      <xdr:rowOff>87489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405D02C-012C-4EE0-AAC2-D84427E2A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48572"/>
          <a:ext cx="201168" cy="1965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41536</xdr:rowOff>
    </xdr:from>
    <xdr:to>
      <xdr:col>9</xdr:col>
      <xdr:colOff>1162052</xdr:colOff>
      <xdr:row>11</xdr:row>
      <xdr:rowOff>89325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89E2468-B2B7-46D4-88D4-6C26F3594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46736"/>
          <a:ext cx="201168" cy="20018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43688</xdr:rowOff>
    </xdr:from>
    <xdr:to>
      <xdr:col>9</xdr:col>
      <xdr:colOff>1741932</xdr:colOff>
      <xdr:row>11</xdr:row>
      <xdr:rowOff>87174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9FB45724-759B-43B4-88DA-EDB2FF598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48888"/>
          <a:ext cx="201168" cy="1958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42088</xdr:rowOff>
    </xdr:from>
    <xdr:to>
      <xdr:col>9</xdr:col>
      <xdr:colOff>584910</xdr:colOff>
      <xdr:row>12</xdr:row>
      <xdr:rowOff>243706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E434C870-0F38-45C8-A247-01F54A482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9708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40704</xdr:rowOff>
    </xdr:from>
    <xdr:to>
      <xdr:col>9</xdr:col>
      <xdr:colOff>1162052</xdr:colOff>
      <xdr:row>12</xdr:row>
      <xdr:rowOff>245091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8E63F163-18D8-44EE-B99E-D70707F860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8324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37902</xdr:rowOff>
    </xdr:from>
    <xdr:to>
      <xdr:col>9</xdr:col>
      <xdr:colOff>1741932</xdr:colOff>
      <xdr:row>12</xdr:row>
      <xdr:rowOff>247893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65A5B89-CA13-48D0-A976-CD65929BC7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55522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641568</xdr:rowOff>
    </xdr:from>
    <xdr:to>
      <xdr:col>9</xdr:col>
      <xdr:colOff>599694</xdr:colOff>
      <xdr:row>13</xdr:row>
      <xdr:rowOff>39366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F6CE4D02-CAF7-48B9-980A-F01044A9ED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6988302" y="4459188"/>
          <a:ext cx="210312" cy="2055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644299</xdr:rowOff>
    </xdr:from>
    <xdr:to>
      <xdr:col>9</xdr:col>
      <xdr:colOff>880873</xdr:colOff>
      <xdr:row>13</xdr:row>
      <xdr:rowOff>36635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FDD39381-761D-48E7-826B-F98501545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278625" y="4461919"/>
          <a:ext cx="201168" cy="20005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43143</xdr:rowOff>
    </xdr:from>
    <xdr:to>
      <xdr:col>9</xdr:col>
      <xdr:colOff>876909</xdr:colOff>
      <xdr:row>11</xdr:row>
      <xdr:rowOff>87718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9A8284A0-200A-462A-BCF8-9AF5D62F66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74661" y="3548343"/>
          <a:ext cx="201168" cy="19697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42298</xdr:rowOff>
    </xdr:from>
    <xdr:to>
      <xdr:col>9</xdr:col>
      <xdr:colOff>1453591</xdr:colOff>
      <xdr:row>11</xdr:row>
      <xdr:rowOff>88564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99269C5-261C-4A2A-A100-4EF365FD4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51343" y="3547498"/>
          <a:ext cx="201168" cy="19866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43077</xdr:rowOff>
    </xdr:from>
    <xdr:to>
      <xdr:col>9</xdr:col>
      <xdr:colOff>300227</xdr:colOff>
      <xdr:row>12</xdr:row>
      <xdr:rowOff>242718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30E11F9-FB99-455C-8B73-6BD0BDCFCA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697979" y="3860697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41808</xdr:rowOff>
    </xdr:from>
    <xdr:to>
      <xdr:col>9</xdr:col>
      <xdr:colOff>869593</xdr:colOff>
      <xdr:row>12</xdr:row>
      <xdr:rowOff>243986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8EDF4C62-630E-4A45-9E1E-12FDBE927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67345" y="385942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38142</xdr:rowOff>
    </xdr:from>
    <xdr:to>
      <xdr:col>9</xdr:col>
      <xdr:colOff>1448103</xdr:colOff>
      <xdr:row>12</xdr:row>
      <xdr:rowOff>247652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25AAACE7-9E25-4827-867C-69EAB4035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36711" y="385576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639397</xdr:rowOff>
    </xdr:from>
    <xdr:to>
      <xdr:col>9</xdr:col>
      <xdr:colOff>309371</xdr:colOff>
      <xdr:row>13</xdr:row>
      <xdr:rowOff>41538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FAC33D8D-3864-41CF-9F72-534F5F9FEA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019" t="15845" r="21415" b="15155"/>
        <a:stretch/>
      </xdr:blipFill>
      <xdr:spPr>
        <a:xfrm>
          <a:off x="6697979" y="4457017"/>
          <a:ext cx="210312" cy="20986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395021</xdr:colOff>
      <xdr:row>12</xdr:row>
      <xdr:rowOff>334146</xdr:rowOff>
    </xdr:from>
    <xdr:to>
      <xdr:col>9</xdr:col>
      <xdr:colOff>605333</xdr:colOff>
      <xdr:row>12</xdr:row>
      <xdr:rowOff>542474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F4F3220-61B0-4686-A4B2-2C80D5EBDD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21" t="16001" r="20625" b="15224"/>
        <a:stretch/>
      </xdr:blipFill>
      <xdr:spPr>
        <a:xfrm>
          <a:off x="6993941" y="415176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968505</xdr:colOff>
      <xdr:row>12</xdr:row>
      <xdr:rowOff>333351</xdr:rowOff>
    </xdr:from>
    <xdr:to>
      <xdr:col>9</xdr:col>
      <xdr:colOff>1178817</xdr:colOff>
      <xdr:row>12</xdr:row>
      <xdr:rowOff>543270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AB96C674-5AD9-4A74-9EF5-0F94818641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9857" t="15916" r="20727" b="14144"/>
        <a:stretch/>
      </xdr:blipFill>
      <xdr:spPr>
        <a:xfrm>
          <a:off x="7567425" y="415097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106680</xdr:colOff>
      <xdr:row>12</xdr:row>
      <xdr:rowOff>333659</xdr:rowOff>
    </xdr:from>
    <xdr:to>
      <xdr:col>9</xdr:col>
      <xdr:colOff>316992</xdr:colOff>
      <xdr:row>12</xdr:row>
      <xdr:rowOff>542961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45FDD76-DD7F-48AC-A655-EE5EFEE198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6" t="16427" r="20603" b="14391"/>
        <a:stretch/>
      </xdr:blipFill>
      <xdr:spPr>
        <a:xfrm>
          <a:off x="6705600" y="415127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683362</xdr:colOff>
      <xdr:row>12</xdr:row>
      <xdr:rowOff>337947</xdr:rowOff>
    </xdr:from>
    <xdr:to>
      <xdr:col>9</xdr:col>
      <xdr:colOff>884530</xdr:colOff>
      <xdr:row>12</xdr:row>
      <xdr:rowOff>538673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F6D5CF99-A370-4965-84C3-EB16557A3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5" t="16247" r="20602" b="14391"/>
        <a:stretch/>
      </xdr:blipFill>
      <xdr:spPr>
        <a:xfrm>
          <a:off x="7282282" y="415556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1250900</xdr:colOff>
      <xdr:row>12</xdr:row>
      <xdr:rowOff>334250</xdr:rowOff>
    </xdr:from>
    <xdr:to>
      <xdr:col>9</xdr:col>
      <xdr:colOff>1461212</xdr:colOff>
      <xdr:row>12</xdr:row>
      <xdr:rowOff>542370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7384FC4B-0A62-47C3-9B57-83D4452D4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98" t="16143" r="21130" b="16000"/>
        <a:stretch/>
      </xdr:blipFill>
      <xdr:spPr>
        <a:xfrm>
          <a:off x="7849820" y="415187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1539241</xdr:colOff>
      <xdr:row>12</xdr:row>
      <xdr:rowOff>332740</xdr:rowOff>
    </xdr:from>
    <xdr:to>
      <xdr:col>9</xdr:col>
      <xdr:colOff>1749553</xdr:colOff>
      <xdr:row>12</xdr:row>
      <xdr:rowOff>543881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E65744E-0FD9-40F7-9B6C-BBD7428AA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8161" y="415036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342BAA27-5B09-4DB6-AA9C-25781D80D5F5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7E1523B5-0241-4362-9D2B-6E51C0311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2C845644-64A6-4CC5-9150-BE573BC8D61A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E36FF212-1879-4C87-AD3D-26D6BF2A60FC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259080</xdr:colOff>
      <xdr:row>12</xdr:row>
      <xdr:rowOff>152400</xdr:rowOff>
    </xdr:from>
    <xdr:to>
      <xdr:col>2</xdr:col>
      <xdr:colOff>597874</xdr:colOff>
      <xdr:row>12</xdr:row>
      <xdr:rowOff>439292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C937C0DC-DB82-411F-98D7-8B198502554D}"/>
            </a:ext>
          </a:extLst>
        </xdr:cNvPr>
        <xdr:cNvGrpSpPr/>
      </xdr:nvGrpSpPr>
      <xdr:grpSpPr>
        <a:xfrm>
          <a:off x="1411605" y="398145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6A88662E-D8AF-4891-BA57-68BDA100B88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A37AD019-9FDB-4CD6-80A0-573C991CF6A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228600</xdr:colOff>
      <xdr:row>15</xdr:row>
      <xdr:rowOff>129540</xdr:rowOff>
    </xdr:from>
    <xdr:to>
      <xdr:col>1</xdr:col>
      <xdr:colOff>567394</xdr:colOff>
      <xdr:row>15</xdr:row>
      <xdr:rowOff>416432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D03A5C80-D8FF-4587-8DA8-E62576E7B818}"/>
            </a:ext>
          </a:extLst>
        </xdr:cNvPr>
        <xdr:cNvGrpSpPr/>
      </xdr:nvGrpSpPr>
      <xdr:grpSpPr>
        <a:xfrm>
          <a:off x="381000" y="509206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07FE0D07-EE22-413C-8350-35C36383D20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94392BC2-D551-467A-8977-40672CDA9B1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220980</xdr:colOff>
      <xdr:row>18</xdr:row>
      <xdr:rowOff>129540</xdr:rowOff>
    </xdr:from>
    <xdr:to>
      <xdr:col>1</xdr:col>
      <xdr:colOff>559774</xdr:colOff>
      <xdr:row>18</xdr:row>
      <xdr:rowOff>416432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87F23D6D-787B-4520-9DCF-C9D819E11EE6}"/>
            </a:ext>
          </a:extLst>
        </xdr:cNvPr>
        <xdr:cNvGrpSpPr/>
      </xdr:nvGrpSpPr>
      <xdr:grpSpPr>
        <a:xfrm>
          <a:off x="373380" y="621601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id="{115EE31B-F753-4F47-9069-21475BE1021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id="{269027A8-5E88-4AFF-AC32-79C56F814C8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21</xdr:row>
      <xdr:rowOff>281940</xdr:rowOff>
    </xdr:from>
    <xdr:to>
      <xdr:col>1</xdr:col>
      <xdr:colOff>681694</xdr:colOff>
      <xdr:row>21</xdr:row>
      <xdr:rowOff>568832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id="{9B4F0C48-977A-4F95-A28F-755097D4D8C4}"/>
            </a:ext>
          </a:extLst>
        </xdr:cNvPr>
        <xdr:cNvGrpSpPr/>
      </xdr:nvGrpSpPr>
      <xdr:grpSpPr>
        <a:xfrm>
          <a:off x="495300" y="7492365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id="{D3C6DEC3-2D7B-48B8-A215-FE1EFEDB53D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id="{F9ACC6AB-0D20-4E82-9D93-408F4103FED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305474</xdr:colOff>
      <xdr:row>24</xdr:row>
      <xdr:rowOff>59371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3F5D7000-9EB2-4AB6-B83E-C6AB061F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73074" cy="804132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515795</xdr:colOff>
      <xdr:row>9</xdr:row>
      <xdr:rowOff>380262</xdr:rowOff>
    </xdr:from>
    <xdr:to>
      <xdr:col>2</xdr:col>
      <xdr:colOff>852887</xdr:colOff>
      <xdr:row>9</xdr:row>
      <xdr:rowOff>723936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D856E82C-73C9-4109-877B-86B8B7351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2115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451311</xdr:colOff>
      <xdr:row>9</xdr:row>
      <xdr:rowOff>380262</xdr:rowOff>
    </xdr:from>
    <xdr:to>
      <xdr:col>3</xdr:col>
      <xdr:colOff>788403</xdr:colOff>
      <xdr:row>9</xdr:row>
      <xdr:rowOff>723936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2378C392-BD8E-4600-800F-7AAAA2D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791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9</xdr:row>
      <xdr:rowOff>380262</xdr:rowOff>
    </xdr:from>
    <xdr:to>
      <xdr:col>4</xdr:col>
      <xdr:colOff>759163</xdr:colOff>
      <xdr:row>9</xdr:row>
      <xdr:rowOff>723936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0DF763BD-37FD-4A26-AF10-8B832497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11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9</xdr:row>
      <xdr:rowOff>380262</xdr:rowOff>
    </xdr:from>
    <xdr:to>
      <xdr:col>5</xdr:col>
      <xdr:colOff>741946</xdr:colOff>
      <xdr:row>9</xdr:row>
      <xdr:rowOff>723936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106B3AC0-7D6D-4FA5-A43A-458BCE83E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54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9</xdr:row>
      <xdr:rowOff>380261</xdr:rowOff>
    </xdr:from>
    <xdr:to>
      <xdr:col>2</xdr:col>
      <xdr:colOff>470402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A0E41578-D4B5-4529-A473-F925C8B4F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307774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EAF55CF2-742C-4DBB-912C-F6C5D918D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F06671FF-66FA-46A6-8A41-57A82E2DB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340" y="8660189"/>
          <a:ext cx="233078" cy="342900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9</xdr:row>
      <xdr:rowOff>380262</xdr:rowOff>
    </xdr:from>
    <xdr:to>
      <xdr:col>6</xdr:col>
      <xdr:colOff>731303</xdr:colOff>
      <xdr:row>9</xdr:row>
      <xdr:rowOff>723936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id="{02DCB69B-CF2D-470B-AFE8-1D88496B6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71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9</xdr:row>
      <xdr:rowOff>380262</xdr:rowOff>
    </xdr:from>
    <xdr:to>
      <xdr:col>7</xdr:col>
      <xdr:colOff>705528</xdr:colOff>
      <xdr:row>9</xdr:row>
      <xdr:rowOff>723936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id="{47E75F61-BFBD-4AEE-AFD7-CFA36A286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56" y="307774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12</xdr:row>
      <xdr:rowOff>382045</xdr:rowOff>
    </xdr:from>
    <xdr:to>
      <xdr:col>2</xdr:col>
      <xdr:colOff>784061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094BA252-0EFA-4CF4-B008-F46A6578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3289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135982</xdr:colOff>
      <xdr:row>12</xdr:row>
      <xdr:rowOff>385176</xdr:rowOff>
    </xdr:from>
    <xdr:to>
      <xdr:col>2</xdr:col>
      <xdr:colOff>472532</xdr:colOff>
      <xdr:row>12</xdr:row>
      <xdr:rowOff>728851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id="{FA4BA27E-12D5-4604-93C3-006AA1314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2302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12</xdr:row>
      <xdr:rowOff>382045</xdr:rowOff>
    </xdr:from>
    <xdr:to>
      <xdr:col>1</xdr:col>
      <xdr:colOff>801763</xdr:colOff>
      <xdr:row>12</xdr:row>
      <xdr:rowOff>725719</xdr:rowOff>
    </xdr:to>
    <xdr:pic>
      <xdr:nvPicPr>
        <xdr:cNvPr id="16" name="Picture 211">
          <a:extLst>
            <a:ext uri="{FF2B5EF4-FFF2-40B4-BE49-F238E27FC236}">
              <a16:creationId xmlns:a16="http://schemas.microsoft.com/office/drawing/2014/main" id="{B51A36DA-788F-4631-9C60-21DBBE70D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831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12</xdr:row>
      <xdr:rowOff>382045</xdr:rowOff>
    </xdr:from>
    <xdr:to>
      <xdr:col>4</xdr:col>
      <xdr:colOff>759163</xdr:colOff>
      <xdr:row>12</xdr:row>
      <xdr:rowOff>725719</xdr:rowOff>
    </xdr:to>
    <xdr:pic>
      <xdr:nvPicPr>
        <xdr:cNvPr id="17" name="Picture 214">
          <a:extLst>
            <a:ext uri="{FF2B5EF4-FFF2-40B4-BE49-F238E27FC236}">
              <a16:creationId xmlns:a16="http://schemas.microsoft.com/office/drawing/2014/main" id="{54145774-5BF4-49AD-9251-6AA5B2E0F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11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12</xdr:row>
      <xdr:rowOff>382045</xdr:rowOff>
    </xdr:from>
    <xdr:to>
      <xdr:col>5</xdr:col>
      <xdr:colOff>741946</xdr:colOff>
      <xdr:row>12</xdr:row>
      <xdr:rowOff>725719</xdr:rowOff>
    </xdr:to>
    <xdr:pic>
      <xdr:nvPicPr>
        <xdr:cNvPr id="18" name="Picture 215">
          <a:extLst>
            <a:ext uri="{FF2B5EF4-FFF2-40B4-BE49-F238E27FC236}">
              <a16:creationId xmlns:a16="http://schemas.microsoft.com/office/drawing/2014/main" id="{CA784EF5-9627-4B8E-873E-B12D015C3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54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12</xdr:row>
      <xdr:rowOff>382045</xdr:rowOff>
    </xdr:from>
    <xdr:to>
      <xdr:col>6</xdr:col>
      <xdr:colOff>731303</xdr:colOff>
      <xdr:row>12</xdr:row>
      <xdr:rowOff>725719</xdr:rowOff>
    </xdr:to>
    <xdr:pic>
      <xdr:nvPicPr>
        <xdr:cNvPr id="19" name="Picture 216">
          <a:extLst>
            <a:ext uri="{FF2B5EF4-FFF2-40B4-BE49-F238E27FC236}">
              <a16:creationId xmlns:a16="http://schemas.microsoft.com/office/drawing/2014/main" id="{9834381C-EABB-4CE6-AB68-825072A1C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71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12</xdr:row>
      <xdr:rowOff>382045</xdr:rowOff>
    </xdr:from>
    <xdr:to>
      <xdr:col>7</xdr:col>
      <xdr:colOff>705528</xdr:colOff>
      <xdr:row>12</xdr:row>
      <xdr:rowOff>725719</xdr:rowOff>
    </xdr:to>
    <xdr:pic>
      <xdr:nvPicPr>
        <xdr:cNvPr id="20" name="Picture 217">
          <a:extLst>
            <a:ext uri="{FF2B5EF4-FFF2-40B4-BE49-F238E27FC236}">
              <a16:creationId xmlns:a16="http://schemas.microsoft.com/office/drawing/2014/main" id="{85A998EF-396C-4492-8541-E2AC797A1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56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444839</xdr:colOff>
      <xdr:row>12</xdr:row>
      <xdr:rowOff>382045</xdr:rowOff>
    </xdr:from>
    <xdr:to>
      <xdr:col>2</xdr:col>
      <xdr:colOff>781931</xdr:colOff>
      <xdr:row>12</xdr:row>
      <xdr:rowOff>725719</xdr:rowOff>
    </xdr:to>
    <xdr:pic>
      <xdr:nvPicPr>
        <xdr:cNvPr id="21" name="Picture 201">
          <a:extLst>
            <a:ext uri="{FF2B5EF4-FFF2-40B4-BE49-F238E27FC236}">
              <a16:creationId xmlns:a16="http://schemas.microsoft.com/office/drawing/2014/main" id="{A8117690-74C7-4E55-8518-8F0951769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1159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12</xdr:row>
      <xdr:rowOff>385176</xdr:rowOff>
    </xdr:from>
    <xdr:to>
      <xdr:col>2</xdr:col>
      <xdr:colOff>470402</xdr:colOff>
      <xdr:row>12</xdr:row>
      <xdr:rowOff>728851</xdr:rowOff>
    </xdr:to>
    <xdr:pic>
      <xdr:nvPicPr>
        <xdr:cNvPr id="22" name="Picture 197">
          <a:extLst>
            <a:ext uri="{FF2B5EF4-FFF2-40B4-BE49-F238E27FC236}">
              <a16:creationId xmlns:a16="http://schemas.microsoft.com/office/drawing/2014/main" id="{607C57D2-3454-47DC-8C51-C3A4E57C7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423215</xdr:colOff>
      <xdr:row>12</xdr:row>
      <xdr:rowOff>382045</xdr:rowOff>
    </xdr:from>
    <xdr:to>
      <xdr:col>3</xdr:col>
      <xdr:colOff>760307</xdr:colOff>
      <xdr:row>12</xdr:row>
      <xdr:rowOff>725719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B176A923-96F3-471C-94BE-E9435A64C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8695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15</xdr:row>
      <xdr:rowOff>395244</xdr:rowOff>
    </xdr:from>
    <xdr:to>
      <xdr:col>1</xdr:col>
      <xdr:colOff>799461</xdr:colOff>
      <xdr:row>15</xdr:row>
      <xdr:rowOff>738918</xdr:rowOff>
    </xdr:to>
    <xdr:pic>
      <xdr:nvPicPr>
        <xdr:cNvPr id="24" name="Picture 211">
          <a:extLst>
            <a:ext uri="{FF2B5EF4-FFF2-40B4-BE49-F238E27FC236}">
              <a16:creationId xmlns:a16="http://schemas.microsoft.com/office/drawing/2014/main" id="{576A8A44-5740-4E2E-8546-80A738A3A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83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422071</xdr:colOff>
      <xdr:row>15</xdr:row>
      <xdr:rowOff>388053</xdr:rowOff>
    </xdr:from>
    <xdr:to>
      <xdr:col>4</xdr:col>
      <xdr:colOff>756861</xdr:colOff>
      <xdr:row>15</xdr:row>
      <xdr:rowOff>731727</xdr:rowOff>
    </xdr:to>
    <xdr:pic>
      <xdr:nvPicPr>
        <xdr:cNvPr id="25" name="Picture 214">
          <a:extLst>
            <a:ext uri="{FF2B5EF4-FFF2-40B4-BE49-F238E27FC236}">
              <a16:creationId xmlns:a16="http://schemas.microsoft.com/office/drawing/2014/main" id="{D5468FB1-2972-4B68-8643-10A0A4E75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1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404854</xdr:colOff>
      <xdr:row>15</xdr:row>
      <xdr:rowOff>395244</xdr:rowOff>
    </xdr:from>
    <xdr:to>
      <xdr:col>5</xdr:col>
      <xdr:colOff>741946</xdr:colOff>
      <xdr:row>15</xdr:row>
      <xdr:rowOff>738918</xdr:rowOff>
    </xdr:to>
    <xdr:pic>
      <xdr:nvPicPr>
        <xdr:cNvPr id="26" name="Picture 215">
          <a:extLst>
            <a:ext uri="{FF2B5EF4-FFF2-40B4-BE49-F238E27FC236}">
              <a16:creationId xmlns:a16="http://schemas.microsoft.com/office/drawing/2014/main" id="{480CBF0F-4A7C-4A6C-89CD-647513106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5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394211</xdr:colOff>
      <xdr:row>15</xdr:row>
      <xdr:rowOff>395244</xdr:rowOff>
    </xdr:from>
    <xdr:to>
      <xdr:col>6</xdr:col>
      <xdr:colOff>731303</xdr:colOff>
      <xdr:row>15</xdr:row>
      <xdr:rowOff>738918</xdr:rowOff>
    </xdr:to>
    <xdr:pic>
      <xdr:nvPicPr>
        <xdr:cNvPr id="27" name="Picture 216">
          <a:extLst>
            <a:ext uri="{FF2B5EF4-FFF2-40B4-BE49-F238E27FC236}">
              <a16:creationId xmlns:a16="http://schemas.microsoft.com/office/drawing/2014/main" id="{030D7051-F350-4304-A5A3-2F448C8F7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71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368436</xdr:colOff>
      <xdr:row>15</xdr:row>
      <xdr:rowOff>395244</xdr:rowOff>
    </xdr:from>
    <xdr:to>
      <xdr:col>7</xdr:col>
      <xdr:colOff>705528</xdr:colOff>
      <xdr:row>15</xdr:row>
      <xdr:rowOff>738918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7018F810-BA0B-44F1-B5E5-03C65904A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5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498917</xdr:colOff>
      <xdr:row>15</xdr:row>
      <xdr:rowOff>411542</xdr:rowOff>
    </xdr:from>
    <xdr:to>
      <xdr:col>2</xdr:col>
      <xdr:colOff>836009</xdr:colOff>
      <xdr:row>15</xdr:row>
      <xdr:rowOff>755216</xdr:rowOff>
    </xdr:to>
    <xdr:pic>
      <xdr:nvPicPr>
        <xdr:cNvPr id="29" name="Picture 201">
          <a:extLst>
            <a:ext uri="{FF2B5EF4-FFF2-40B4-BE49-F238E27FC236}">
              <a16:creationId xmlns:a16="http://schemas.microsoft.com/office/drawing/2014/main" id="{CC038A1A-30DE-43C3-A581-85951BE77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5237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15</xdr:row>
      <xdr:rowOff>414673</xdr:rowOff>
    </xdr:from>
    <xdr:to>
      <xdr:col>2</xdr:col>
      <xdr:colOff>470402</xdr:colOff>
      <xdr:row>15</xdr:row>
      <xdr:rowOff>758348</xdr:rowOff>
    </xdr:to>
    <xdr:pic>
      <xdr:nvPicPr>
        <xdr:cNvPr id="30" name="Picture 197">
          <a:extLst>
            <a:ext uri="{FF2B5EF4-FFF2-40B4-BE49-F238E27FC236}">
              <a16:creationId xmlns:a16="http://schemas.microsoft.com/office/drawing/2014/main" id="{4D06D0D8-1ED3-4377-B0F8-731B5A42B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413493</xdr:colOff>
      <xdr:row>15</xdr:row>
      <xdr:rowOff>408264</xdr:rowOff>
    </xdr:from>
    <xdr:to>
      <xdr:col>3</xdr:col>
      <xdr:colOff>750585</xdr:colOff>
      <xdr:row>15</xdr:row>
      <xdr:rowOff>751938</xdr:rowOff>
    </xdr:to>
    <xdr:pic>
      <xdr:nvPicPr>
        <xdr:cNvPr id="31" name="Picture 201">
          <a:extLst>
            <a:ext uri="{FF2B5EF4-FFF2-40B4-BE49-F238E27FC236}">
              <a16:creationId xmlns:a16="http://schemas.microsoft.com/office/drawing/2014/main" id="{52C52365-638E-42FC-B68C-EDBD709AD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897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464671</xdr:colOff>
      <xdr:row>18</xdr:row>
      <xdr:rowOff>383773</xdr:rowOff>
    </xdr:from>
    <xdr:to>
      <xdr:col>1</xdr:col>
      <xdr:colOff>799461</xdr:colOff>
      <xdr:row>18</xdr:row>
      <xdr:rowOff>727447</xdr:rowOff>
    </xdr:to>
    <xdr:pic>
      <xdr:nvPicPr>
        <xdr:cNvPr id="32" name="Picture 211">
          <a:extLst>
            <a:ext uri="{FF2B5EF4-FFF2-40B4-BE49-F238E27FC236}">
              <a16:creationId xmlns:a16="http://schemas.microsoft.com/office/drawing/2014/main" id="{C5A78871-D21B-4CDB-A5CA-2230EF83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831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133852</xdr:colOff>
      <xdr:row>18</xdr:row>
      <xdr:rowOff>392470</xdr:rowOff>
    </xdr:from>
    <xdr:to>
      <xdr:col>2</xdr:col>
      <xdr:colOff>470402</xdr:colOff>
      <xdr:row>18</xdr:row>
      <xdr:rowOff>736145</xdr:rowOff>
    </xdr:to>
    <xdr:pic>
      <xdr:nvPicPr>
        <xdr:cNvPr id="33" name="Picture 197">
          <a:extLst>
            <a:ext uri="{FF2B5EF4-FFF2-40B4-BE49-F238E27FC236}">
              <a16:creationId xmlns:a16="http://schemas.microsoft.com/office/drawing/2014/main" id="{0F0B70E7-2EA6-4941-864D-43EB0CF1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172" y="6457990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297828</xdr:colOff>
      <xdr:row>9</xdr:row>
      <xdr:rowOff>119815</xdr:rowOff>
    </xdr:from>
    <xdr:to>
      <xdr:col>1</xdr:col>
      <xdr:colOff>634378</xdr:colOff>
      <xdr:row>9</xdr:row>
      <xdr:rowOff>462715</xdr:rowOff>
    </xdr:to>
    <xdr:pic>
      <xdr:nvPicPr>
        <xdr:cNvPr id="34" name="Picture 236">
          <a:extLst>
            <a:ext uri="{FF2B5EF4-FFF2-40B4-BE49-F238E27FC236}">
              <a16:creationId xmlns:a16="http://schemas.microsoft.com/office/drawing/2014/main" id="{A1B9C153-7504-41E5-AE0C-A4678F998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4988" y="2817295"/>
          <a:ext cx="336550" cy="342900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12</xdr:row>
      <xdr:rowOff>64361</xdr:rowOff>
    </xdr:from>
    <xdr:to>
      <xdr:col>1</xdr:col>
      <xdr:colOff>628266</xdr:colOff>
      <xdr:row>12</xdr:row>
      <xdr:rowOff>407487</xdr:rowOff>
    </xdr:to>
    <xdr:pic>
      <xdr:nvPicPr>
        <xdr:cNvPr id="35" name="Picture 273">
          <a:extLst>
            <a:ext uri="{FF2B5EF4-FFF2-40B4-BE49-F238E27FC236}">
              <a16:creationId xmlns:a16="http://schemas.microsoft.com/office/drawing/2014/main" id="{34EE4BA4-7D6E-4A12-9C5A-7BF4D5AA5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260" y="3881981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15</xdr:row>
      <xdr:rowOff>98224</xdr:rowOff>
    </xdr:from>
    <xdr:to>
      <xdr:col>1</xdr:col>
      <xdr:colOff>628266</xdr:colOff>
      <xdr:row>15</xdr:row>
      <xdr:rowOff>441350</xdr:rowOff>
    </xdr:to>
    <xdr:pic>
      <xdr:nvPicPr>
        <xdr:cNvPr id="36" name="Picture 273">
          <a:extLst>
            <a:ext uri="{FF2B5EF4-FFF2-40B4-BE49-F238E27FC236}">
              <a16:creationId xmlns:a16="http://schemas.microsoft.com/office/drawing/2014/main" id="{F22078F3-0B89-41EA-BEFB-D73A34BAB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260" y="5043604"/>
          <a:ext cx="337166" cy="343126"/>
        </a:xfrm>
        <a:prstGeom prst="rect">
          <a:avLst/>
        </a:prstGeom>
      </xdr:spPr>
    </xdr:pic>
    <xdr:clientData/>
  </xdr:twoCellAnchor>
  <xdr:twoCellAnchor>
    <xdr:from>
      <xdr:col>1</xdr:col>
      <xdr:colOff>291100</xdr:colOff>
      <xdr:row>18</xdr:row>
      <xdr:rowOff>94667</xdr:rowOff>
    </xdr:from>
    <xdr:to>
      <xdr:col>1</xdr:col>
      <xdr:colOff>628266</xdr:colOff>
      <xdr:row>18</xdr:row>
      <xdr:rowOff>437793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id="{CAAF552B-C633-4108-8679-C5833E08D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260" y="6160187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616085</xdr:colOff>
      <xdr:row>1</xdr:row>
      <xdr:rowOff>139176</xdr:rowOff>
    </xdr:from>
    <xdr:to>
      <xdr:col>7</xdr:col>
      <xdr:colOff>518808</xdr:colOff>
      <xdr:row>1</xdr:row>
      <xdr:rowOff>247261</xdr:rowOff>
    </xdr:to>
    <xdr:sp macro="" textlink="">
      <xdr:nvSpPr>
        <xdr:cNvPr id="177" name="Rectangle 176">
          <a:extLst>
            <a:ext uri="{FF2B5EF4-FFF2-40B4-BE49-F238E27FC236}">
              <a16:creationId xmlns:a16="http://schemas.microsoft.com/office/drawing/2014/main" id="{6F987F24-8DAB-4CE5-928A-EDC8D7294B00}"/>
            </a:ext>
          </a:extLst>
        </xdr:cNvPr>
        <xdr:cNvSpPr/>
      </xdr:nvSpPr>
      <xdr:spPr>
        <a:xfrm>
          <a:off x="5249045" y="527796"/>
          <a:ext cx="801883" cy="10808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651510</xdr:colOff>
      <xdr:row>1</xdr:row>
      <xdr:rowOff>175260</xdr:rowOff>
    </xdr:from>
    <xdr:to>
      <xdr:col>7</xdr:col>
      <xdr:colOff>125730</xdr:colOff>
      <xdr:row>1</xdr:row>
      <xdr:rowOff>249555</xdr:rowOff>
    </xdr:to>
    <xdr:sp macro="" textlink="">
      <xdr:nvSpPr>
        <xdr:cNvPr id="178" name="Rectangle 177">
          <a:extLst>
            <a:ext uri="{FF2B5EF4-FFF2-40B4-BE49-F238E27FC236}">
              <a16:creationId xmlns:a16="http://schemas.microsoft.com/office/drawing/2014/main" id="{6D2BB054-E7A3-4214-A0CA-02628D11DBCA}"/>
            </a:ext>
          </a:extLst>
        </xdr:cNvPr>
        <xdr:cNvSpPr/>
      </xdr:nvSpPr>
      <xdr:spPr>
        <a:xfrm>
          <a:off x="5284470" y="563880"/>
          <a:ext cx="373380" cy="742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381000</xdr:colOff>
      <xdr:row>0</xdr:row>
      <xdr:rowOff>0</xdr:rowOff>
    </xdr:from>
    <xdr:to>
      <xdr:col>7</xdr:col>
      <xdr:colOff>878489</xdr:colOff>
      <xdr:row>1</xdr:row>
      <xdr:rowOff>486787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72E2DB39-E9C7-4BB1-996D-181596DF0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562840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E402F4A6-5568-4DCB-8264-9D79DB89A1C6}"/>
            </a:ext>
          </a:extLst>
        </xdr:cNvPr>
        <xdr:cNvSpPr/>
      </xdr:nvSpPr>
      <xdr:spPr>
        <a:xfrm>
          <a:off x="6593723" y="2695630"/>
          <a:ext cx="1777827" cy="3923568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146664</xdr:rowOff>
    </xdr:from>
    <xdr:to>
      <xdr:col>9</xdr:col>
      <xdr:colOff>426550</xdr:colOff>
      <xdr:row>15</xdr:row>
      <xdr:rowOff>156208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64ACDFCB-22F6-4CE1-B833-4A04131E4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68175" y="4776537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39419</xdr:rowOff>
    </xdr:from>
    <xdr:to>
      <xdr:col>9</xdr:col>
      <xdr:colOff>421578</xdr:colOff>
      <xdr:row>18</xdr:row>
      <xdr:rowOff>47092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AAD2D651-A224-49DA-AD9B-2210C3CEB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63203" y="5797824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151857</xdr:rowOff>
    </xdr:from>
    <xdr:to>
      <xdr:col>9</xdr:col>
      <xdr:colOff>391740</xdr:colOff>
      <xdr:row>18</xdr:row>
      <xdr:rowOff>499150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6EB8C720-45DE-4D82-AA6D-7A2B22C7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33365" y="623821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355566</xdr:rowOff>
    </xdr:from>
    <xdr:to>
      <xdr:col>9</xdr:col>
      <xdr:colOff>461359</xdr:colOff>
      <xdr:row>15</xdr:row>
      <xdr:rowOff>707027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id="{77883750-AF01-4825-A86F-5A6B5AE9B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00247" y="5313389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35AB0F14-6C57-430B-926E-5EF56D5EB8EE}"/>
            </a:ext>
          </a:extLst>
        </xdr:cNvPr>
        <xdr:cNvSpPr>
          <a:spLocks noChangeAspect="1"/>
        </xdr:cNvSpPr>
      </xdr:nvSpPr>
      <xdr:spPr>
        <a:xfrm>
          <a:off x="6724759" y="3164518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E73E36C9-7150-47D1-B05A-FE06117A7D3E}"/>
            </a:ext>
          </a:extLst>
        </xdr:cNvPr>
        <xdr:cNvSpPr/>
      </xdr:nvSpPr>
      <xdr:spPr>
        <a:xfrm>
          <a:off x="7885163" y="3159617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4C016B17-7C0C-4F00-B0D3-98BAE5106181}"/>
            </a:ext>
          </a:extLst>
        </xdr:cNvPr>
        <xdr:cNvSpPr/>
      </xdr:nvSpPr>
      <xdr:spPr>
        <a:xfrm>
          <a:off x="7548889" y="3164050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EF38B026-6127-4C18-B9F3-63269C74D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27757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C5E89ED3-EBAF-4DCB-920C-E337E4BA2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06741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D37C1378-61C6-4A2E-889F-DFAA9C34B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485724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id="{E08134BA-A879-43EE-9877-152182420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64707" y="2704980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id="{C9ED20AF-D965-4026-A2A0-FC86ADBEC9B2}"/>
            </a:ext>
          </a:extLst>
        </xdr:cNvPr>
        <xdr:cNvSpPr>
          <a:spLocks noChangeAspect="1"/>
        </xdr:cNvSpPr>
      </xdr:nvSpPr>
      <xdr:spPr>
        <a:xfrm>
          <a:off x="7117611" y="3158693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629335</xdr:rowOff>
    </xdr:from>
    <xdr:to>
      <xdr:col>9</xdr:col>
      <xdr:colOff>1177188</xdr:colOff>
      <xdr:row>13</xdr:row>
      <xdr:rowOff>27570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EDD052B5-DC1B-41D1-A78A-02346DA56ECB}"/>
            </a:ext>
          </a:extLst>
        </xdr:cNvPr>
        <xdr:cNvSpPr/>
      </xdr:nvSpPr>
      <xdr:spPr>
        <a:xfrm>
          <a:off x="7546663" y="4442737"/>
          <a:ext cx="219784" cy="204458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146666</xdr:rowOff>
    </xdr:from>
    <xdr:to>
      <xdr:col>9</xdr:col>
      <xdr:colOff>815753</xdr:colOff>
      <xdr:row>15</xdr:row>
      <xdr:rowOff>156210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id="{FAE6BAB5-6B76-441A-B810-516665688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57378" y="4776539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146666</xdr:rowOff>
    </xdr:from>
    <xdr:to>
      <xdr:col>9</xdr:col>
      <xdr:colOff>1204957</xdr:colOff>
      <xdr:row>15</xdr:row>
      <xdr:rowOff>156210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id="{4DD6857F-7E53-4405-A3AB-D49145FB0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6582" y="4776539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146665</xdr:rowOff>
    </xdr:from>
    <xdr:to>
      <xdr:col>9</xdr:col>
      <xdr:colOff>1594163</xdr:colOff>
      <xdr:row>15</xdr:row>
      <xdr:rowOff>156209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A68808F5-D95F-4378-A6AB-02A465827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35788" y="4776538"/>
          <a:ext cx="336653" cy="3374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355567</xdr:rowOff>
    </xdr:from>
    <xdr:to>
      <xdr:col>9</xdr:col>
      <xdr:colOff>840617</xdr:colOff>
      <xdr:row>15</xdr:row>
      <xdr:rowOff>707028</xdr:rowOff>
    </xdr:to>
    <xdr:pic>
      <xdr:nvPicPr>
        <xdr:cNvPr id="171" name="Picture 238">
          <a:extLst>
            <a:ext uri="{FF2B5EF4-FFF2-40B4-BE49-F238E27FC236}">
              <a16:creationId xmlns:a16="http://schemas.microsoft.com/office/drawing/2014/main" id="{12510785-4401-48C2-85B6-A63BBB319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9505" y="531339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355567</xdr:rowOff>
    </xdr:from>
    <xdr:to>
      <xdr:col>9</xdr:col>
      <xdr:colOff>1219875</xdr:colOff>
      <xdr:row>15</xdr:row>
      <xdr:rowOff>707028</xdr:rowOff>
    </xdr:to>
    <xdr:pic>
      <xdr:nvPicPr>
        <xdr:cNvPr id="172" name="Picture 238">
          <a:extLst>
            <a:ext uri="{FF2B5EF4-FFF2-40B4-BE49-F238E27FC236}">
              <a16:creationId xmlns:a16="http://schemas.microsoft.com/office/drawing/2014/main" id="{000A898B-CBFB-487D-8213-28D3ECBBF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58763" y="5313390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355569</xdr:rowOff>
    </xdr:from>
    <xdr:to>
      <xdr:col>9</xdr:col>
      <xdr:colOff>1599132</xdr:colOff>
      <xdr:row>15</xdr:row>
      <xdr:rowOff>707031</xdr:rowOff>
    </xdr:to>
    <xdr:pic>
      <xdr:nvPicPr>
        <xdr:cNvPr id="173" name="Picture 238">
          <a:extLst>
            <a:ext uri="{FF2B5EF4-FFF2-40B4-BE49-F238E27FC236}">
              <a16:creationId xmlns:a16="http://schemas.microsoft.com/office/drawing/2014/main" id="{5CB639BC-AFE1-479A-BB90-20281D2A5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38020" y="5313392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39422</xdr:rowOff>
    </xdr:from>
    <xdr:to>
      <xdr:col>9</xdr:col>
      <xdr:colOff>799175</xdr:colOff>
      <xdr:row>18</xdr:row>
      <xdr:rowOff>47095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17839EEF-11AA-4EF3-A08E-D2D82BDFD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40800" y="5797827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151860</xdr:rowOff>
    </xdr:from>
    <xdr:to>
      <xdr:col>9</xdr:col>
      <xdr:colOff>769338</xdr:colOff>
      <xdr:row>18</xdr:row>
      <xdr:rowOff>499153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AAD4CA38-380A-4CA9-B691-347DF2DB4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10963" y="6238214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39422</xdr:rowOff>
    </xdr:from>
    <xdr:to>
      <xdr:col>9</xdr:col>
      <xdr:colOff>1176777</xdr:colOff>
      <xdr:row>18</xdr:row>
      <xdr:rowOff>47095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BD707AAB-8291-4468-B316-EE4A3EE44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8402" y="5797827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151860</xdr:rowOff>
    </xdr:from>
    <xdr:to>
      <xdr:col>9</xdr:col>
      <xdr:colOff>1146944</xdr:colOff>
      <xdr:row>18</xdr:row>
      <xdr:rowOff>499153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B7D2EE9C-4EC5-4213-989A-18D7DE73B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88569" y="6238214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39423</xdr:rowOff>
    </xdr:from>
    <xdr:to>
      <xdr:col>9</xdr:col>
      <xdr:colOff>1554385</xdr:colOff>
      <xdr:row>18</xdr:row>
      <xdr:rowOff>47096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id="{BEDF0380-6AA9-404E-9F3B-84BF63783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96010" y="5797828"/>
          <a:ext cx="336653" cy="335622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151867</xdr:rowOff>
    </xdr:from>
    <xdr:to>
      <xdr:col>9</xdr:col>
      <xdr:colOff>1524557</xdr:colOff>
      <xdr:row>18</xdr:row>
      <xdr:rowOff>499160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86C52000-0F1F-4A3B-900A-184CEB8C0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66182" y="6238221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35170</xdr:rowOff>
    </xdr:from>
    <xdr:to>
      <xdr:col>9</xdr:col>
      <xdr:colOff>279815</xdr:colOff>
      <xdr:row>11</xdr:row>
      <xdr:rowOff>80461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49DD8DD0-0DCF-49EC-BB5D-C584A2C41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67906" y="3535608"/>
          <a:ext cx="201168" cy="1983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629335</xdr:rowOff>
    </xdr:from>
    <xdr:to>
      <xdr:col>9</xdr:col>
      <xdr:colOff>866705</xdr:colOff>
      <xdr:row>13</xdr:row>
      <xdr:rowOff>19164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A2B78DF9-6C25-4CA3-92DC-4F5538BA2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54796" y="4442737"/>
          <a:ext cx="201168" cy="19605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35170</xdr:rowOff>
    </xdr:from>
    <xdr:to>
      <xdr:col>9</xdr:col>
      <xdr:colOff>866705</xdr:colOff>
      <xdr:row>11</xdr:row>
      <xdr:rowOff>77816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B4081381-287D-4E43-89E1-C07057D8D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54796" y="3535608"/>
          <a:ext cx="201168" cy="195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35170</xdr:rowOff>
    </xdr:from>
    <xdr:to>
      <xdr:col>9</xdr:col>
      <xdr:colOff>1454515</xdr:colOff>
      <xdr:row>11</xdr:row>
      <xdr:rowOff>79507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5A28A5D-CD3A-4018-B973-AF2816133E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42606" y="3535608"/>
          <a:ext cx="201168" cy="1974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21072</xdr:rowOff>
    </xdr:from>
    <xdr:to>
      <xdr:col>9</xdr:col>
      <xdr:colOff>279815</xdr:colOff>
      <xdr:row>12</xdr:row>
      <xdr:rowOff>220713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FA2E5DDA-968D-4FBC-9187-159558E707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67906" y="3834474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21072</xdr:rowOff>
    </xdr:from>
    <xdr:to>
      <xdr:col>9</xdr:col>
      <xdr:colOff>866705</xdr:colOff>
      <xdr:row>12</xdr:row>
      <xdr:rowOff>223250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9D9AF22D-CB8A-4D1C-94F4-47187F8C34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54796" y="3834474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21072</xdr:rowOff>
    </xdr:from>
    <xdr:to>
      <xdr:col>9</xdr:col>
      <xdr:colOff>1459087</xdr:colOff>
      <xdr:row>12</xdr:row>
      <xdr:rowOff>230582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4E609CDD-7B59-4E9D-8B1E-A552FEE92E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38034" y="3834474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629335</xdr:rowOff>
    </xdr:from>
    <xdr:to>
      <xdr:col>9</xdr:col>
      <xdr:colOff>288959</xdr:colOff>
      <xdr:row>13</xdr:row>
      <xdr:rowOff>28969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26A4967E-728C-4338-B8B9-C02DCCFB60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67906" y="4442737"/>
          <a:ext cx="210312" cy="20585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308435</xdr:rowOff>
    </xdr:from>
    <xdr:to>
      <xdr:col>9</xdr:col>
      <xdr:colOff>288959</xdr:colOff>
      <xdr:row>12</xdr:row>
      <xdr:rowOff>517737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74D3B0AF-BAD3-45E6-9A5D-61E2AB523C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67906" y="4121837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308435</xdr:rowOff>
    </xdr:from>
    <xdr:to>
      <xdr:col>9</xdr:col>
      <xdr:colOff>866705</xdr:colOff>
      <xdr:row>12</xdr:row>
      <xdr:rowOff>509161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97B577EC-1942-4146-A2DF-B5B4F053D1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54796" y="412183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308435</xdr:rowOff>
    </xdr:from>
    <xdr:to>
      <xdr:col>9</xdr:col>
      <xdr:colOff>1459087</xdr:colOff>
      <xdr:row>12</xdr:row>
      <xdr:rowOff>516555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773BD170-BFC1-44B7-8A47-56982BEFBD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38034" y="4121837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35170</xdr:rowOff>
    </xdr:from>
    <xdr:to>
      <xdr:col>9</xdr:col>
      <xdr:colOff>1172452</xdr:colOff>
      <xdr:row>11</xdr:row>
      <xdr:rowOff>96049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71DBE4A0-BDBB-424E-99A1-55F3031D41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51399" y="3535608"/>
          <a:ext cx="210312" cy="2139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35170</xdr:rowOff>
    </xdr:from>
    <xdr:to>
      <xdr:col>9</xdr:col>
      <xdr:colOff>1737015</xdr:colOff>
      <xdr:row>11</xdr:row>
      <xdr:rowOff>90002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29D8E9B5-14B1-424B-A5F1-1CFFDDE986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15962" y="3535608"/>
          <a:ext cx="210312" cy="20791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21072</xdr:rowOff>
    </xdr:from>
    <xdr:to>
      <xdr:col>9</xdr:col>
      <xdr:colOff>596166</xdr:colOff>
      <xdr:row>12</xdr:row>
      <xdr:rowOff>222354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9044F731-1AFC-4750-8CF3-EEAC042576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75113" y="3834474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21072</xdr:rowOff>
    </xdr:from>
    <xdr:to>
      <xdr:col>9</xdr:col>
      <xdr:colOff>1172452</xdr:colOff>
      <xdr:row>12</xdr:row>
      <xdr:rowOff>229473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879B47CB-A2FA-47F8-98CE-9D1B63AC5B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51399" y="3834474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308435</xdr:rowOff>
    </xdr:from>
    <xdr:to>
      <xdr:col>9</xdr:col>
      <xdr:colOff>596166</xdr:colOff>
      <xdr:row>12</xdr:row>
      <xdr:rowOff>513145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647D3653-BFA9-4AD9-A501-592351091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75113" y="4121837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21072</xdr:rowOff>
    </xdr:from>
    <xdr:to>
      <xdr:col>9</xdr:col>
      <xdr:colOff>1737015</xdr:colOff>
      <xdr:row>12</xdr:row>
      <xdr:rowOff>230049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7A22B42A-A3A7-4B4E-9AFD-3702216DA8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15962" y="3834474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308435</xdr:rowOff>
    </xdr:from>
    <xdr:to>
      <xdr:col>9</xdr:col>
      <xdr:colOff>1172452</xdr:colOff>
      <xdr:row>12</xdr:row>
      <xdr:rowOff>513145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173F61A7-8D69-422F-8F98-1CFE0BB07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51399" y="4121837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308435</xdr:rowOff>
    </xdr:from>
    <xdr:to>
      <xdr:col>9</xdr:col>
      <xdr:colOff>1737015</xdr:colOff>
      <xdr:row>12</xdr:row>
      <xdr:rowOff>514936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59AF7DBD-B394-491F-BF84-98271C387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15962" y="4121837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629335</xdr:rowOff>
    </xdr:from>
    <xdr:to>
      <xdr:col>9</xdr:col>
      <xdr:colOff>596166</xdr:colOff>
      <xdr:row>13</xdr:row>
      <xdr:rowOff>30132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4BF7CDA5-8F24-409B-A529-0FC1209C12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75113" y="4442737"/>
          <a:ext cx="210312" cy="2070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35170</xdr:rowOff>
    </xdr:from>
    <xdr:to>
      <xdr:col>9</xdr:col>
      <xdr:colOff>596166</xdr:colOff>
      <xdr:row>11</xdr:row>
      <xdr:rowOff>93082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8CC643B1-4B57-4312-9977-16531EB54F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75113" y="3535608"/>
          <a:ext cx="210312" cy="21099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id="{F09FB959-5E48-4B1E-8597-A123F6E6B7D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5" name="Picture 238">
          <a:extLst>
            <a:ext uri="{FF2B5EF4-FFF2-40B4-BE49-F238E27FC236}">
              <a16:creationId xmlns:a16="http://schemas.microsoft.com/office/drawing/2014/main" id="{2DD2BEA0-26FC-43FC-864C-B19C32D50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6" name="Pentagone régulier 49">
          <a:extLst>
            <a:ext uri="{FF2B5EF4-FFF2-40B4-BE49-F238E27FC236}">
              <a16:creationId xmlns:a16="http://schemas.microsoft.com/office/drawing/2014/main" id="{18031DC6-D3AA-48EF-A73B-A34AEBE866FA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7" name="Oval 106">
          <a:extLst>
            <a:ext uri="{FF2B5EF4-FFF2-40B4-BE49-F238E27FC236}">
              <a16:creationId xmlns:a16="http://schemas.microsoft.com/office/drawing/2014/main" id="{AB818D61-FE8A-497E-A7FE-FD0C4F61418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182880</xdr:colOff>
      <xdr:row>9</xdr:row>
      <xdr:rowOff>175260</xdr:rowOff>
    </xdr:from>
    <xdr:to>
      <xdr:col>3</xdr:col>
      <xdr:colOff>521674</xdr:colOff>
      <xdr:row>9</xdr:row>
      <xdr:rowOff>462152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A46F26DF-90C1-499D-8C17-10BDEC8F6D8A}"/>
            </a:ext>
          </a:extLst>
        </xdr:cNvPr>
        <xdr:cNvGrpSpPr/>
      </xdr:nvGrpSpPr>
      <xdr:grpSpPr>
        <a:xfrm>
          <a:off x="2335530" y="288036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6DC73FB9-6FD0-4B3C-B08A-777D760F8B0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9A69C152-A85E-4D1E-9A57-CC3A6AF40D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182880</xdr:colOff>
      <xdr:row>12</xdr:row>
      <xdr:rowOff>217170</xdr:rowOff>
    </xdr:from>
    <xdr:to>
      <xdr:col>3</xdr:col>
      <xdr:colOff>521674</xdr:colOff>
      <xdr:row>12</xdr:row>
      <xdr:rowOff>504062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B4AC46C4-CE1C-4E73-9052-DA4CECA157FE}"/>
            </a:ext>
          </a:extLst>
        </xdr:cNvPr>
        <xdr:cNvGrpSpPr/>
      </xdr:nvGrpSpPr>
      <xdr:grpSpPr>
        <a:xfrm>
          <a:off x="2335530" y="404622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10FD3CE9-E60B-4283-9CA7-06BF40C37E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FDC5D58C-7751-40B8-A580-6F25678D2C5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182880</xdr:colOff>
      <xdr:row>15</xdr:row>
      <xdr:rowOff>243840</xdr:rowOff>
    </xdr:from>
    <xdr:to>
      <xdr:col>3</xdr:col>
      <xdr:colOff>521674</xdr:colOff>
      <xdr:row>15</xdr:row>
      <xdr:rowOff>530732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8633B714-6A8A-47A3-978C-DDC399721558}"/>
            </a:ext>
          </a:extLst>
        </xdr:cNvPr>
        <xdr:cNvGrpSpPr/>
      </xdr:nvGrpSpPr>
      <xdr:grpSpPr>
        <a:xfrm>
          <a:off x="2335530" y="520636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332555D2-1197-46DE-ACDA-99B71F18D1B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7AD38B64-ADD0-4199-9F1B-708D64BA3D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297180</xdr:colOff>
      <xdr:row>18</xdr:row>
      <xdr:rowOff>335280</xdr:rowOff>
    </xdr:from>
    <xdr:to>
      <xdr:col>3</xdr:col>
      <xdr:colOff>635974</xdr:colOff>
      <xdr:row>18</xdr:row>
      <xdr:rowOff>622172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id="{ABABDB0C-773B-4541-B25A-8B2B9D94E77C}"/>
            </a:ext>
          </a:extLst>
        </xdr:cNvPr>
        <xdr:cNvGrpSpPr/>
      </xdr:nvGrpSpPr>
      <xdr:grpSpPr>
        <a:xfrm>
          <a:off x="2449830" y="642175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id="{FB9CEE7A-AD5B-470E-B6C9-B15D70535D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id="{2650F2C9-0C44-48FF-A4FC-592567CC42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A7AFE77-D173-472C-9FEE-B9180C49E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498676</xdr:colOff>
      <xdr:row>9</xdr:row>
      <xdr:rowOff>377130</xdr:rowOff>
    </xdr:from>
    <xdr:to>
      <xdr:col>3</xdr:col>
      <xdr:colOff>835768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39383A1D-DE3C-4E9F-A7E9-CAC96329D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415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434191</xdr:colOff>
      <xdr:row>9</xdr:row>
      <xdr:rowOff>377130</xdr:rowOff>
    </xdr:from>
    <xdr:to>
      <xdr:col>4</xdr:col>
      <xdr:colOff>771283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F0F5E191-12AB-403F-80D5-59556B03F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883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9</xdr:row>
      <xdr:rowOff>377130</xdr:rowOff>
    </xdr:from>
    <xdr:to>
      <xdr:col>5</xdr:col>
      <xdr:colOff>678065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E22A1B7B-FD4F-488C-8ED0-1030847CB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4773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9</xdr:row>
      <xdr:rowOff>377130</xdr:rowOff>
    </xdr:from>
    <xdr:to>
      <xdr:col>6</xdr:col>
      <xdr:colOff>754608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FBA7BD60-7B5F-49C4-A2B8-06B00260E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7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12</xdr:row>
      <xdr:rowOff>365747</xdr:rowOff>
    </xdr:from>
    <xdr:to>
      <xdr:col>1</xdr:col>
      <xdr:colOff>773433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id="{594368F2-874F-4418-B325-8B3EE3C60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50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513931</xdr:colOff>
      <xdr:row>12</xdr:row>
      <xdr:rowOff>358556</xdr:rowOff>
    </xdr:from>
    <xdr:to>
      <xdr:col>4</xdr:col>
      <xdr:colOff>851023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id="{A9173E9E-DD7A-4098-9CD4-0D8B872B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4857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340973</xdr:colOff>
      <xdr:row>12</xdr:row>
      <xdr:rowOff>365747</xdr:rowOff>
    </xdr:from>
    <xdr:to>
      <xdr:col>5</xdr:col>
      <xdr:colOff>678065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id="{40816A07-D961-4B98-89E3-D18B7FC9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477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12</xdr:row>
      <xdr:rowOff>365747</xdr:rowOff>
    </xdr:from>
    <xdr:to>
      <xdr:col>6</xdr:col>
      <xdr:colOff>754608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id="{8E8C500A-3548-4327-ADF1-901F563A2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76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12</xdr:row>
      <xdr:rowOff>365747</xdr:rowOff>
    </xdr:from>
    <xdr:to>
      <xdr:col>7</xdr:col>
      <xdr:colOff>737087</xdr:colOff>
      <xdr:row>12</xdr:row>
      <xdr:rowOff>709421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id="{E3DCBD7E-9B9C-462D-ACCA-F647900E1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2115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187689</xdr:colOff>
      <xdr:row>9</xdr:row>
      <xdr:rowOff>380261</xdr:rowOff>
    </xdr:from>
    <xdr:to>
      <xdr:col>3</xdr:col>
      <xdr:colOff>524239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id="{3E4C3AC8-0D81-4C4D-8811-A25472C34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2316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9</xdr:row>
      <xdr:rowOff>373853</xdr:rowOff>
    </xdr:from>
    <xdr:to>
      <xdr:col>7</xdr:col>
      <xdr:colOff>737087</xdr:colOff>
      <xdr:row>9</xdr:row>
      <xdr:rowOff>717527</xdr:rowOff>
    </xdr:to>
    <xdr:pic>
      <xdr:nvPicPr>
        <xdr:cNvPr id="17" name="Picture 205">
          <a:extLst>
            <a:ext uri="{FF2B5EF4-FFF2-40B4-BE49-F238E27FC236}">
              <a16:creationId xmlns:a16="http://schemas.microsoft.com/office/drawing/2014/main" id="{6FEE634C-A3CA-4245-8A7D-616EDB191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2115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498923</xdr:colOff>
      <xdr:row>12</xdr:row>
      <xdr:rowOff>365747</xdr:rowOff>
    </xdr:from>
    <xdr:to>
      <xdr:col>2</xdr:col>
      <xdr:colOff>836015</xdr:colOff>
      <xdr:row>12</xdr:row>
      <xdr:rowOff>709421</xdr:rowOff>
    </xdr:to>
    <xdr:pic>
      <xdr:nvPicPr>
        <xdr:cNvPr id="18" name="Picture 211">
          <a:extLst>
            <a:ext uri="{FF2B5EF4-FFF2-40B4-BE49-F238E27FC236}">
              <a16:creationId xmlns:a16="http://schemas.microsoft.com/office/drawing/2014/main" id="{76C52B8E-8A3F-4D37-9AE6-B980FD4E6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524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427720</xdr:colOff>
      <xdr:row>12</xdr:row>
      <xdr:rowOff>382045</xdr:rowOff>
    </xdr:from>
    <xdr:to>
      <xdr:col>3</xdr:col>
      <xdr:colOff>764812</xdr:colOff>
      <xdr:row>12</xdr:row>
      <xdr:rowOff>725719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8518E510-2FB8-4A8B-BC4D-BC9676225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320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116733</xdr:colOff>
      <xdr:row>12</xdr:row>
      <xdr:rowOff>385176</xdr:rowOff>
    </xdr:from>
    <xdr:to>
      <xdr:col>3</xdr:col>
      <xdr:colOff>453283</xdr:colOff>
      <xdr:row>12</xdr:row>
      <xdr:rowOff>728851</xdr:rowOff>
    </xdr:to>
    <xdr:pic>
      <xdr:nvPicPr>
        <xdr:cNvPr id="20" name="Picture 197">
          <a:extLst>
            <a:ext uri="{FF2B5EF4-FFF2-40B4-BE49-F238E27FC236}">
              <a16:creationId xmlns:a16="http://schemas.microsoft.com/office/drawing/2014/main" id="{C05201F8-3539-4D94-8332-719DA3EF9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5221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553001</xdr:colOff>
      <xdr:row>15</xdr:row>
      <xdr:rowOff>395244</xdr:rowOff>
    </xdr:from>
    <xdr:to>
      <xdr:col>2</xdr:col>
      <xdr:colOff>887791</xdr:colOff>
      <xdr:row>15</xdr:row>
      <xdr:rowOff>738918</xdr:rowOff>
    </xdr:to>
    <xdr:pic>
      <xdr:nvPicPr>
        <xdr:cNvPr id="21" name="Picture 211">
          <a:extLst>
            <a:ext uri="{FF2B5EF4-FFF2-40B4-BE49-F238E27FC236}">
              <a16:creationId xmlns:a16="http://schemas.microsoft.com/office/drawing/2014/main" id="{23E4442C-B70F-443C-A880-9972B4621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932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343275</xdr:colOff>
      <xdr:row>15</xdr:row>
      <xdr:rowOff>388053</xdr:rowOff>
    </xdr:from>
    <xdr:to>
      <xdr:col>5</xdr:col>
      <xdr:colOff>678065</xdr:colOff>
      <xdr:row>15</xdr:row>
      <xdr:rowOff>731727</xdr:rowOff>
    </xdr:to>
    <xdr:pic>
      <xdr:nvPicPr>
        <xdr:cNvPr id="22" name="Picture 214">
          <a:extLst>
            <a:ext uri="{FF2B5EF4-FFF2-40B4-BE49-F238E27FC236}">
              <a16:creationId xmlns:a16="http://schemas.microsoft.com/office/drawing/2014/main" id="{E5498699-12FA-46EE-834F-7DEF77006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7075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417516</xdr:colOff>
      <xdr:row>15</xdr:row>
      <xdr:rowOff>395244</xdr:rowOff>
    </xdr:from>
    <xdr:to>
      <xdr:col>6</xdr:col>
      <xdr:colOff>754608</xdr:colOff>
      <xdr:row>15</xdr:row>
      <xdr:rowOff>738918</xdr:rowOff>
    </xdr:to>
    <xdr:pic>
      <xdr:nvPicPr>
        <xdr:cNvPr id="23" name="Picture 215">
          <a:extLst>
            <a:ext uri="{FF2B5EF4-FFF2-40B4-BE49-F238E27FC236}">
              <a16:creationId xmlns:a16="http://schemas.microsoft.com/office/drawing/2014/main" id="{DA762BA7-D722-44A8-81D5-C2ED621AA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7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399995</xdr:colOff>
      <xdr:row>15</xdr:row>
      <xdr:rowOff>395244</xdr:rowOff>
    </xdr:from>
    <xdr:to>
      <xdr:col>7</xdr:col>
      <xdr:colOff>737087</xdr:colOff>
      <xdr:row>15</xdr:row>
      <xdr:rowOff>738918</xdr:rowOff>
    </xdr:to>
    <xdr:pic>
      <xdr:nvPicPr>
        <xdr:cNvPr id="24" name="Picture 216">
          <a:extLst>
            <a:ext uri="{FF2B5EF4-FFF2-40B4-BE49-F238E27FC236}">
              <a16:creationId xmlns:a16="http://schemas.microsoft.com/office/drawing/2014/main" id="{68152A1B-CC61-408F-896A-E8789275F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2115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481798</xdr:colOff>
      <xdr:row>15</xdr:row>
      <xdr:rowOff>411542</xdr:rowOff>
    </xdr:from>
    <xdr:to>
      <xdr:col>3</xdr:col>
      <xdr:colOff>818890</xdr:colOff>
      <xdr:row>15</xdr:row>
      <xdr:rowOff>755216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55780314-B6F9-47A2-8D8C-F54C77DE5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727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170811</xdr:colOff>
      <xdr:row>15</xdr:row>
      <xdr:rowOff>414673</xdr:rowOff>
    </xdr:from>
    <xdr:to>
      <xdr:col>3</xdr:col>
      <xdr:colOff>507361</xdr:colOff>
      <xdr:row>15</xdr:row>
      <xdr:rowOff>758348</xdr:rowOff>
    </xdr:to>
    <xdr:pic>
      <xdr:nvPicPr>
        <xdr:cNvPr id="26" name="Picture 197">
          <a:extLst>
            <a:ext uri="{FF2B5EF4-FFF2-40B4-BE49-F238E27FC236}">
              <a16:creationId xmlns:a16="http://schemas.microsoft.com/office/drawing/2014/main" id="{3E313452-674C-4975-BB9B-E9B7DFF7D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0629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396373</xdr:colOff>
      <xdr:row>15</xdr:row>
      <xdr:rowOff>408264</xdr:rowOff>
    </xdr:from>
    <xdr:to>
      <xdr:col>4</xdr:col>
      <xdr:colOff>733465</xdr:colOff>
      <xdr:row>15</xdr:row>
      <xdr:rowOff>751938</xdr:rowOff>
    </xdr:to>
    <xdr:pic>
      <xdr:nvPicPr>
        <xdr:cNvPr id="27" name="Picture 201">
          <a:extLst>
            <a:ext uri="{FF2B5EF4-FFF2-40B4-BE49-F238E27FC236}">
              <a16:creationId xmlns:a16="http://schemas.microsoft.com/office/drawing/2014/main" id="{AB1D32A2-2927-4DCB-B2D9-F46C7998E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01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557918</xdr:colOff>
      <xdr:row>18</xdr:row>
      <xdr:rowOff>383773</xdr:rowOff>
    </xdr:from>
    <xdr:to>
      <xdr:col>2</xdr:col>
      <xdr:colOff>892708</xdr:colOff>
      <xdr:row>18</xdr:row>
      <xdr:rowOff>727447</xdr:rowOff>
    </xdr:to>
    <xdr:pic>
      <xdr:nvPicPr>
        <xdr:cNvPr id="28" name="Picture 211">
          <a:extLst>
            <a:ext uri="{FF2B5EF4-FFF2-40B4-BE49-F238E27FC236}">
              <a16:creationId xmlns:a16="http://schemas.microsoft.com/office/drawing/2014/main" id="{D29E531A-8406-48DF-B660-E00DD9FB3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423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279482</xdr:colOff>
      <xdr:row>18</xdr:row>
      <xdr:rowOff>392470</xdr:rowOff>
    </xdr:from>
    <xdr:to>
      <xdr:col>3</xdr:col>
      <xdr:colOff>616032</xdr:colOff>
      <xdr:row>18</xdr:row>
      <xdr:rowOff>736145</xdr:rowOff>
    </xdr:to>
    <xdr:pic>
      <xdr:nvPicPr>
        <xdr:cNvPr id="29" name="Picture 197">
          <a:extLst>
            <a:ext uri="{FF2B5EF4-FFF2-40B4-BE49-F238E27FC236}">
              <a16:creationId xmlns:a16="http://schemas.microsoft.com/office/drawing/2014/main" id="{4B6EC12A-0761-481C-A22A-8A459E397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1496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15</xdr:row>
      <xdr:rowOff>427778</xdr:rowOff>
    </xdr:from>
    <xdr:to>
      <xdr:col>1</xdr:col>
      <xdr:colOff>771131</xdr:colOff>
      <xdr:row>15</xdr:row>
      <xdr:rowOff>771452</xdr:rowOff>
    </xdr:to>
    <xdr:pic>
      <xdr:nvPicPr>
        <xdr:cNvPr id="30" name="Picture 211">
          <a:extLst>
            <a:ext uri="{FF2B5EF4-FFF2-40B4-BE49-F238E27FC236}">
              <a16:creationId xmlns:a16="http://schemas.microsoft.com/office/drawing/2014/main" id="{F547D178-449E-48A7-BF81-D435A21B6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50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436341</xdr:colOff>
      <xdr:row>18</xdr:row>
      <xdr:rowOff>382061</xdr:rowOff>
    </xdr:from>
    <xdr:to>
      <xdr:col>1</xdr:col>
      <xdr:colOff>771131</xdr:colOff>
      <xdr:row>18</xdr:row>
      <xdr:rowOff>725735</xdr:rowOff>
    </xdr:to>
    <xdr:pic>
      <xdr:nvPicPr>
        <xdr:cNvPr id="31" name="Picture 211">
          <a:extLst>
            <a:ext uri="{FF2B5EF4-FFF2-40B4-BE49-F238E27FC236}">
              <a16:creationId xmlns:a16="http://schemas.microsoft.com/office/drawing/2014/main" id="{9DB608A3-94AF-4CAE-BB38-0E21A6931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350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325348</xdr:colOff>
      <xdr:row>9</xdr:row>
      <xdr:rowOff>154113</xdr:rowOff>
    </xdr:from>
    <xdr:to>
      <xdr:col>2</xdr:col>
      <xdr:colOff>661898</xdr:colOff>
      <xdr:row>9</xdr:row>
      <xdr:rowOff>497013</xdr:rowOff>
    </xdr:to>
    <xdr:pic>
      <xdr:nvPicPr>
        <xdr:cNvPr id="32" name="Picture 236">
          <a:extLst>
            <a:ext uri="{FF2B5EF4-FFF2-40B4-BE49-F238E27FC236}">
              <a16:creationId xmlns:a16="http://schemas.microsoft.com/office/drawing/2014/main" id="{6C7CBB9C-9DCA-4616-935D-88BE1A29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166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12</xdr:row>
      <xdr:rowOff>145550</xdr:rowOff>
    </xdr:from>
    <xdr:to>
      <xdr:col>2</xdr:col>
      <xdr:colOff>628267</xdr:colOff>
      <xdr:row>12</xdr:row>
      <xdr:rowOff>488676</xdr:rowOff>
    </xdr:to>
    <xdr:pic>
      <xdr:nvPicPr>
        <xdr:cNvPr id="33" name="Picture 273">
          <a:extLst>
            <a:ext uri="{FF2B5EF4-FFF2-40B4-BE49-F238E27FC236}">
              <a16:creationId xmlns:a16="http://schemas.microsoft.com/office/drawing/2014/main" id="{A82FFA7D-7809-4766-9FEE-017637822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6639" y="4019050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15</xdr:row>
      <xdr:rowOff>179413</xdr:rowOff>
    </xdr:from>
    <xdr:to>
      <xdr:col>2</xdr:col>
      <xdr:colOff>628267</xdr:colOff>
      <xdr:row>15</xdr:row>
      <xdr:rowOff>522539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B574F943-5F76-4F21-B7E5-1E24419B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42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291101</xdr:colOff>
      <xdr:row>18</xdr:row>
      <xdr:rowOff>175856</xdr:rowOff>
    </xdr:from>
    <xdr:to>
      <xdr:col>2</xdr:col>
      <xdr:colOff>628267</xdr:colOff>
      <xdr:row>18</xdr:row>
      <xdr:rowOff>518982</xdr:rowOff>
    </xdr:to>
    <xdr:pic>
      <xdr:nvPicPr>
        <xdr:cNvPr id="35" name="Picture 273">
          <a:extLst>
            <a:ext uri="{FF2B5EF4-FFF2-40B4-BE49-F238E27FC236}">
              <a16:creationId xmlns:a16="http://schemas.microsoft.com/office/drawing/2014/main" id="{2C9E1E49-02B4-4225-BD51-172964182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742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56" name="Picture 236">
          <a:extLst>
            <a:ext uri="{FF2B5EF4-FFF2-40B4-BE49-F238E27FC236}">
              <a16:creationId xmlns:a16="http://schemas.microsoft.com/office/drawing/2014/main" id="{7BEF1E60-90CE-497A-8496-E936FC21C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58" name="Picture 239">
          <a:extLst>
            <a:ext uri="{FF2B5EF4-FFF2-40B4-BE49-F238E27FC236}">
              <a16:creationId xmlns:a16="http://schemas.microsoft.com/office/drawing/2014/main" id="{4DCF97D0-B838-4A24-A9F8-55FAFD399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0</xdr:row>
      <xdr:rowOff>45720</xdr:rowOff>
    </xdr:from>
    <xdr:to>
      <xdr:col>7</xdr:col>
      <xdr:colOff>855629</xdr:colOff>
      <xdr:row>2</xdr:row>
      <xdr:rowOff>317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CD7D959F-7256-4DB1-9243-309287F93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4572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DA958D49-D6D0-4B4F-B423-455CFE125215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12D1638A-713A-4A7C-B933-41209563F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8E10342F-A12F-44A6-90AD-9E4174B48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05FD9AFF-A1DF-4594-B853-26E27B695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5" name="Picture 238">
          <a:extLst>
            <a:ext uri="{FF2B5EF4-FFF2-40B4-BE49-F238E27FC236}">
              <a16:creationId xmlns:a16="http://schemas.microsoft.com/office/drawing/2014/main" id="{FF10FC34-5A0E-44C2-AFC8-55202D43B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6" name="Pentagone régulier 49">
          <a:extLst>
            <a:ext uri="{FF2B5EF4-FFF2-40B4-BE49-F238E27FC236}">
              <a16:creationId xmlns:a16="http://schemas.microsoft.com/office/drawing/2014/main" id="{5268D82B-717E-4C3F-8A22-29F797C4A11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60" name="Freeform: Shape 159">
          <a:extLst>
            <a:ext uri="{FF2B5EF4-FFF2-40B4-BE49-F238E27FC236}">
              <a16:creationId xmlns:a16="http://schemas.microsoft.com/office/drawing/2014/main" id="{5C6FF9B5-7BEB-4553-A7B6-6356F6187C62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61" name="Freeform: Shape 160">
          <a:extLst>
            <a:ext uri="{FF2B5EF4-FFF2-40B4-BE49-F238E27FC236}">
              <a16:creationId xmlns:a16="http://schemas.microsoft.com/office/drawing/2014/main" id="{C2877EC7-A36E-49CA-AAEE-3D9C8452557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081DB457-2C67-46FE-A4F9-7B3290642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id="{1B643A2E-A02B-43B7-ADBC-F4AEF7DDD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id="{54E68BFB-A945-4AC4-A4A3-01A120F2E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65" name="Picture 248">
          <a:extLst>
            <a:ext uri="{FF2B5EF4-FFF2-40B4-BE49-F238E27FC236}">
              <a16:creationId xmlns:a16="http://schemas.microsoft.com/office/drawing/2014/main" id="{2688459C-89E3-49B2-A186-6B11A4D27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6" name="Pentagone régulier 49">
          <a:extLst>
            <a:ext uri="{FF2B5EF4-FFF2-40B4-BE49-F238E27FC236}">
              <a16:creationId xmlns:a16="http://schemas.microsoft.com/office/drawing/2014/main" id="{1E54D034-EEFD-43BC-8D8C-AE951176A7FB}"/>
            </a:ext>
          </a:extLst>
        </xdr:cNvPr>
        <xdr:cNvSpPr>
          <a:spLocks noChangeAspect="1"/>
        </xdr:cNvSpPr>
      </xdr:nvSpPr>
      <xdr:spPr>
        <a:xfrm>
          <a:off x="7133564" y="3207848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416DE541-30D2-416F-AB5B-463E5D97207C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id="{F6C1E84A-39CF-47CA-9DF0-C678795E0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3331" y="4841612"/>
          <a:ext cx="336653" cy="345508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id="{19D7C116-E241-48CF-A597-E6B36C372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C2731313-917F-48E1-B6C1-1D72E7228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71" name="Picture 238">
          <a:extLst>
            <a:ext uri="{FF2B5EF4-FFF2-40B4-BE49-F238E27FC236}">
              <a16:creationId xmlns:a16="http://schemas.microsoft.com/office/drawing/2014/main" id="{05FEC660-70DB-4B42-831D-7077CF940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72" name="Picture 238">
          <a:extLst>
            <a:ext uri="{FF2B5EF4-FFF2-40B4-BE49-F238E27FC236}">
              <a16:creationId xmlns:a16="http://schemas.microsoft.com/office/drawing/2014/main" id="{39564B78-0134-4330-85C4-24EE9DD36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73" name="Picture 238">
          <a:extLst>
            <a:ext uri="{FF2B5EF4-FFF2-40B4-BE49-F238E27FC236}">
              <a16:creationId xmlns:a16="http://schemas.microsoft.com/office/drawing/2014/main" id="{1E92A644-2248-4208-BCC4-7373EBAA5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138330F9-AC6D-43B4-84AA-7E4601770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E822800C-520F-4D1C-906A-76FB5F02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78DF77D7-224B-49D6-B3E3-51B750652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88B14A8D-641A-454E-81B7-A19B0819A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64855FDC-704D-4EE8-92B7-7230F73BE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2EA145EF-03F6-4DBC-8D1C-CAB02FDDF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948B711-B011-4EE2-BF4F-CBCD033B36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70635E0B-1EFE-423B-A1B7-CD0330DF10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5D62AC3-1B9D-467E-B988-DB0C6A154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9A243F6A-F2FF-4D25-8614-DDD854CBA3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E25D5075-5AF2-480B-A73C-9A0760B25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519DE57-E8D0-429B-94E7-A3840EE712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78161D82-85A9-44D2-A727-2093E08E30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754AC6B9-68D3-48AD-B111-D2B5FF8DFC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942013A7-E9A7-410B-A0A6-1001308DD5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85A6F030-22F2-4745-8546-B54F656790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A4D2BFD5-9E9F-4244-8916-25F570162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976A7980-BAB3-4875-8FF3-94DA7398B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F1501071-2707-4CD9-B344-CF6131298C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7893ED32-A1F6-460A-8520-460AB744B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5240E097-680D-4403-86C7-9D0531890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3BD6A5D1-3C73-4BE2-BFFE-5AD49D835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0085" y="418574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13A0AE39-BA92-4BA2-8289-3C566DF4F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3A59728D-9436-42DE-9FBB-FF01CC4BE6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DF6458B4-9DEB-4088-A8FA-079056EE5B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E73D7AC0-07F0-4795-A5EA-17BB8A436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1137AF30-BA38-4C63-AB54-CBF8D47538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id="{C3287416-A8DC-4963-BD44-8F7F97E16523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4" name="Picture 238">
          <a:extLst>
            <a:ext uri="{FF2B5EF4-FFF2-40B4-BE49-F238E27FC236}">
              <a16:creationId xmlns:a16="http://schemas.microsoft.com/office/drawing/2014/main" id="{74759E61-653B-4BAC-B74C-7354B7547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5" name="Pentagone régulier 49">
          <a:extLst>
            <a:ext uri="{FF2B5EF4-FFF2-40B4-BE49-F238E27FC236}">
              <a16:creationId xmlns:a16="http://schemas.microsoft.com/office/drawing/2014/main" id="{07195B95-93B2-4AE7-8747-CF1022C9F7B8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46364B26-48E4-4889-89DD-6F8CAB224620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152400</xdr:colOff>
      <xdr:row>9</xdr:row>
      <xdr:rowOff>167640</xdr:rowOff>
    </xdr:from>
    <xdr:to>
      <xdr:col>4</xdr:col>
      <xdr:colOff>491194</xdr:colOff>
      <xdr:row>9</xdr:row>
      <xdr:rowOff>454532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5DE04C3F-305D-46CA-A0D0-B51B6066767A}"/>
            </a:ext>
          </a:extLst>
        </xdr:cNvPr>
        <xdr:cNvGrpSpPr/>
      </xdr:nvGrpSpPr>
      <xdr:grpSpPr>
        <a:xfrm>
          <a:off x="3305175" y="287274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4698D4B7-024A-4A5A-BDB7-0A12EFFD60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BF527ADA-350F-4F87-B466-7665ED9D6BE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152400</xdr:colOff>
      <xdr:row>12</xdr:row>
      <xdr:rowOff>209550</xdr:rowOff>
    </xdr:from>
    <xdr:to>
      <xdr:col>4</xdr:col>
      <xdr:colOff>491194</xdr:colOff>
      <xdr:row>12</xdr:row>
      <xdr:rowOff>496442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49630074-3A0D-4067-A835-ADA83BEED15C}"/>
            </a:ext>
          </a:extLst>
        </xdr:cNvPr>
        <xdr:cNvGrpSpPr/>
      </xdr:nvGrpSpPr>
      <xdr:grpSpPr>
        <a:xfrm>
          <a:off x="3305175" y="4038600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id="{822AD5AF-3877-46A2-A2B5-3AD4745067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id="{DDD413BD-3D92-4F98-948D-C8D845A929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152400</xdr:colOff>
      <xdr:row>15</xdr:row>
      <xdr:rowOff>236220</xdr:rowOff>
    </xdr:from>
    <xdr:to>
      <xdr:col>4</xdr:col>
      <xdr:colOff>491194</xdr:colOff>
      <xdr:row>15</xdr:row>
      <xdr:rowOff>523112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id="{ED0021AD-5376-48DF-9D41-7D1F87F433DF}"/>
            </a:ext>
          </a:extLst>
        </xdr:cNvPr>
        <xdr:cNvGrpSpPr/>
      </xdr:nvGrpSpPr>
      <xdr:grpSpPr>
        <a:xfrm>
          <a:off x="3305175" y="519874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id="{E79F95E6-1D0D-4907-A786-A5C7A65B1F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id="{E18D4D2D-1DEA-42E5-B4F7-947A99BE935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266700</xdr:colOff>
      <xdr:row>18</xdr:row>
      <xdr:rowOff>327660</xdr:rowOff>
    </xdr:from>
    <xdr:to>
      <xdr:col>4</xdr:col>
      <xdr:colOff>605494</xdr:colOff>
      <xdr:row>18</xdr:row>
      <xdr:rowOff>614552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id="{71825E80-942A-4D15-94BC-050286091B8B}"/>
            </a:ext>
          </a:extLst>
        </xdr:cNvPr>
        <xdr:cNvGrpSpPr/>
      </xdr:nvGrpSpPr>
      <xdr:grpSpPr>
        <a:xfrm>
          <a:off x="3419475" y="6414135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id="{472E3C3A-5CF2-4839-8EB8-F9AFF8E8A55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id="{E8E01356-4135-44E6-B501-41A02F86FAC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85759384-62A5-4442-AA42-CD50F0D1E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430096</xdr:colOff>
      <xdr:row>9</xdr:row>
      <xdr:rowOff>377130</xdr:rowOff>
    </xdr:from>
    <xdr:to>
      <xdr:col>4</xdr:col>
      <xdr:colOff>767188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776FDC7C-7157-4DDB-9EC3-A34C30E8C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473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365611</xdr:colOff>
      <xdr:row>9</xdr:row>
      <xdr:rowOff>377130</xdr:rowOff>
    </xdr:from>
    <xdr:to>
      <xdr:col>5</xdr:col>
      <xdr:colOff>702703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95B7E619-6172-4BB9-8332-7BEC31A5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941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272393</xdr:colOff>
      <xdr:row>9</xdr:row>
      <xdr:rowOff>377130</xdr:rowOff>
    </xdr:from>
    <xdr:to>
      <xdr:col>6</xdr:col>
      <xdr:colOff>609485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D183741A-9CBB-4EBE-AAA8-751854F34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353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348936</xdr:colOff>
      <xdr:row>9</xdr:row>
      <xdr:rowOff>377130</xdr:rowOff>
    </xdr:from>
    <xdr:to>
      <xdr:col>7</xdr:col>
      <xdr:colOff>686028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105428F6-99A3-43A4-8B7B-3C03B8DF0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05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367761</xdr:colOff>
      <xdr:row>12</xdr:row>
      <xdr:rowOff>365747</xdr:rowOff>
    </xdr:from>
    <xdr:to>
      <xdr:col>2</xdr:col>
      <xdr:colOff>704853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id="{4AC821B7-0425-49ED-B580-8956D39B2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8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445351</xdr:colOff>
      <xdr:row>12</xdr:row>
      <xdr:rowOff>358556</xdr:rowOff>
    </xdr:from>
    <xdr:to>
      <xdr:col>5</xdr:col>
      <xdr:colOff>782443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id="{42D86C1F-8656-424F-A772-3F9CE432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7915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272393</xdr:colOff>
      <xdr:row>12</xdr:row>
      <xdr:rowOff>365747</xdr:rowOff>
    </xdr:from>
    <xdr:to>
      <xdr:col>6</xdr:col>
      <xdr:colOff>609485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id="{6D8C77DC-B6A7-4A94-8258-A309B635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535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348936</xdr:colOff>
      <xdr:row>12</xdr:row>
      <xdr:rowOff>365747</xdr:rowOff>
    </xdr:from>
    <xdr:to>
      <xdr:col>7</xdr:col>
      <xdr:colOff>686028</xdr:colOff>
      <xdr:row>12</xdr:row>
      <xdr:rowOff>709421</xdr:rowOff>
    </xdr:to>
    <xdr:pic>
      <xdr:nvPicPr>
        <xdr:cNvPr id="9" name="Picture 216">
          <a:extLst>
            <a:ext uri="{FF2B5EF4-FFF2-40B4-BE49-F238E27FC236}">
              <a16:creationId xmlns:a16="http://schemas.microsoft.com/office/drawing/2014/main" id="{77EF58FE-262C-4B0C-B0BF-0084790B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056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285695</xdr:colOff>
      <xdr:row>15</xdr:row>
      <xdr:rowOff>350507</xdr:rowOff>
    </xdr:from>
    <xdr:to>
      <xdr:col>1</xdr:col>
      <xdr:colOff>622787</xdr:colOff>
      <xdr:row>15</xdr:row>
      <xdr:rowOff>694181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id="{93809F8C-48EA-4394-BE6D-7A14D6C43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85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119109</xdr:colOff>
      <xdr:row>9</xdr:row>
      <xdr:rowOff>380261</xdr:rowOff>
    </xdr:from>
    <xdr:to>
      <xdr:col>4</xdr:col>
      <xdr:colOff>455659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id="{10BB0CD0-CCF2-48EF-9404-A8BEEEBC7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374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285695</xdr:colOff>
      <xdr:row>12</xdr:row>
      <xdr:rowOff>366233</xdr:rowOff>
    </xdr:from>
    <xdr:to>
      <xdr:col>1</xdr:col>
      <xdr:colOff>622787</xdr:colOff>
      <xdr:row>12</xdr:row>
      <xdr:rowOff>709907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id="{46896134-5BC1-4591-8358-970A12BA3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85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430343</xdr:colOff>
      <xdr:row>12</xdr:row>
      <xdr:rowOff>365747</xdr:rowOff>
    </xdr:from>
    <xdr:to>
      <xdr:col>3</xdr:col>
      <xdr:colOff>767435</xdr:colOff>
      <xdr:row>12</xdr:row>
      <xdr:rowOff>709421</xdr:rowOff>
    </xdr:to>
    <xdr:pic>
      <xdr:nvPicPr>
        <xdr:cNvPr id="13" name="Picture 211">
          <a:extLst>
            <a:ext uri="{FF2B5EF4-FFF2-40B4-BE49-F238E27FC236}">
              <a16:creationId xmlns:a16="http://schemas.microsoft.com/office/drawing/2014/main" id="{204C5C27-0B63-4319-9B60-7CEE0466B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582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359140</xdr:colOff>
      <xdr:row>12</xdr:row>
      <xdr:rowOff>382045</xdr:rowOff>
    </xdr:from>
    <xdr:to>
      <xdr:col>4</xdr:col>
      <xdr:colOff>696232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0089DC14-A90B-4F59-BF26-F3F190BDA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378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48153</xdr:colOff>
      <xdr:row>12</xdr:row>
      <xdr:rowOff>385176</xdr:rowOff>
    </xdr:from>
    <xdr:to>
      <xdr:col>4</xdr:col>
      <xdr:colOff>384703</xdr:colOff>
      <xdr:row>12</xdr:row>
      <xdr:rowOff>728851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id="{F7048EBD-7899-4770-BF0C-0708DCE75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8279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484421</xdr:colOff>
      <xdr:row>15</xdr:row>
      <xdr:rowOff>395244</xdr:rowOff>
    </xdr:from>
    <xdr:to>
      <xdr:col>3</xdr:col>
      <xdr:colOff>819211</xdr:colOff>
      <xdr:row>15</xdr:row>
      <xdr:rowOff>738918</xdr:rowOff>
    </xdr:to>
    <xdr:pic>
      <xdr:nvPicPr>
        <xdr:cNvPr id="16" name="Picture 211">
          <a:extLst>
            <a:ext uri="{FF2B5EF4-FFF2-40B4-BE49-F238E27FC236}">
              <a16:creationId xmlns:a16="http://schemas.microsoft.com/office/drawing/2014/main" id="{092BC315-4C35-4CC5-94C4-385EF961F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990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274695</xdr:colOff>
      <xdr:row>15</xdr:row>
      <xdr:rowOff>388053</xdr:rowOff>
    </xdr:from>
    <xdr:to>
      <xdr:col>6</xdr:col>
      <xdr:colOff>609485</xdr:colOff>
      <xdr:row>15</xdr:row>
      <xdr:rowOff>731727</xdr:rowOff>
    </xdr:to>
    <xdr:pic>
      <xdr:nvPicPr>
        <xdr:cNvPr id="17" name="Picture 214">
          <a:extLst>
            <a:ext uri="{FF2B5EF4-FFF2-40B4-BE49-F238E27FC236}">
              <a16:creationId xmlns:a16="http://schemas.microsoft.com/office/drawing/2014/main" id="{34C116A1-6CA0-472F-8FB2-F7183DAD2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7655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348936</xdr:colOff>
      <xdr:row>15</xdr:row>
      <xdr:rowOff>395244</xdr:rowOff>
    </xdr:from>
    <xdr:to>
      <xdr:col>7</xdr:col>
      <xdr:colOff>686028</xdr:colOff>
      <xdr:row>15</xdr:row>
      <xdr:rowOff>738918</xdr:rowOff>
    </xdr:to>
    <xdr:pic>
      <xdr:nvPicPr>
        <xdr:cNvPr id="18" name="Picture 215">
          <a:extLst>
            <a:ext uri="{FF2B5EF4-FFF2-40B4-BE49-F238E27FC236}">
              <a16:creationId xmlns:a16="http://schemas.microsoft.com/office/drawing/2014/main" id="{9D0A5805-07A8-439E-8282-07F6365BA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05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285695</xdr:colOff>
      <xdr:row>18</xdr:row>
      <xdr:rowOff>387624</xdr:rowOff>
    </xdr:from>
    <xdr:to>
      <xdr:col>1</xdr:col>
      <xdr:colOff>622787</xdr:colOff>
      <xdr:row>18</xdr:row>
      <xdr:rowOff>731298</xdr:rowOff>
    </xdr:to>
    <xdr:pic>
      <xdr:nvPicPr>
        <xdr:cNvPr id="19" name="Picture 216">
          <a:extLst>
            <a:ext uri="{FF2B5EF4-FFF2-40B4-BE49-F238E27FC236}">
              <a16:creationId xmlns:a16="http://schemas.microsoft.com/office/drawing/2014/main" id="{4A5CAEC0-3E32-441E-8127-7D3E1C0F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85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413218</xdr:colOff>
      <xdr:row>15</xdr:row>
      <xdr:rowOff>411542</xdr:rowOff>
    </xdr:from>
    <xdr:to>
      <xdr:col>4</xdr:col>
      <xdr:colOff>750310</xdr:colOff>
      <xdr:row>15</xdr:row>
      <xdr:rowOff>755216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FED14E59-71EC-4355-BC01-621FA7F82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4785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102231</xdr:colOff>
      <xdr:row>15</xdr:row>
      <xdr:rowOff>414673</xdr:rowOff>
    </xdr:from>
    <xdr:to>
      <xdr:col>4</xdr:col>
      <xdr:colOff>438781</xdr:colOff>
      <xdr:row>15</xdr:row>
      <xdr:rowOff>758348</xdr:rowOff>
    </xdr:to>
    <xdr:pic>
      <xdr:nvPicPr>
        <xdr:cNvPr id="21" name="Picture 197">
          <a:extLst>
            <a:ext uri="{FF2B5EF4-FFF2-40B4-BE49-F238E27FC236}">
              <a16:creationId xmlns:a16="http://schemas.microsoft.com/office/drawing/2014/main" id="{6BB00ACC-9512-4356-AC74-6D0B9C545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3687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327793</xdr:colOff>
      <xdr:row>15</xdr:row>
      <xdr:rowOff>408264</xdr:rowOff>
    </xdr:from>
    <xdr:to>
      <xdr:col>5</xdr:col>
      <xdr:colOff>664885</xdr:colOff>
      <xdr:row>15</xdr:row>
      <xdr:rowOff>751938</xdr:rowOff>
    </xdr:to>
    <xdr:pic>
      <xdr:nvPicPr>
        <xdr:cNvPr id="22" name="Picture 201">
          <a:extLst>
            <a:ext uri="{FF2B5EF4-FFF2-40B4-BE49-F238E27FC236}">
              <a16:creationId xmlns:a16="http://schemas.microsoft.com/office/drawing/2014/main" id="{17EB660C-D3CB-40B6-9D26-302A94C15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159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489338</xdr:colOff>
      <xdr:row>18</xdr:row>
      <xdr:rowOff>383773</xdr:rowOff>
    </xdr:from>
    <xdr:to>
      <xdr:col>3</xdr:col>
      <xdr:colOff>824128</xdr:colOff>
      <xdr:row>18</xdr:row>
      <xdr:rowOff>727447</xdr:rowOff>
    </xdr:to>
    <xdr:pic>
      <xdr:nvPicPr>
        <xdr:cNvPr id="23" name="Picture 211">
          <a:extLst>
            <a:ext uri="{FF2B5EF4-FFF2-40B4-BE49-F238E27FC236}">
              <a16:creationId xmlns:a16="http://schemas.microsoft.com/office/drawing/2014/main" id="{7364C8D8-B8FA-4391-B910-54CFC8A43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2481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210902</xdr:colOff>
      <xdr:row>18</xdr:row>
      <xdr:rowOff>392470</xdr:rowOff>
    </xdr:from>
    <xdr:to>
      <xdr:col>4</xdr:col>
      <xdr:colOff>547452</xdr:colOff>
      <xdr:row>18</xdr:row>
      <xdr:rowOff>736145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C4781BC7-B2AF-4611-9BB7-22B70AB3B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554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367761</xdr:colOff>
      <xdr:row>15</xdr:row>
      <xdr:rowOff>427778</xdr:rowOff>
    </xdr:from>
    <xdr:to>
      <xdr:col>2</xdr:col>
      <xdr:colOff>702551</xdr:colOff>
      <xdr:row>15</xdr:row>
      <xdr:rowOff>771452</xdr:rowOff>
    </xdr:to>
    <xdr:pic>
      <xdr:nvPicPr>
        <xdr:cNvPr id="25" name="Picture 211">
          <a:extLst>
            <a:ext uri="{FF2B5EF4-FFF2-40B4-BE49-F238E27FC236}">
              <a16:creationId xmlns:a16="http://schemas.microsoft.com/office/drawing/2014/main" id="{47FC57E5-A07F-47A1-9DD9-B6405587B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8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367761</xdr:colOff>
      <xdr:row>18</xdr:row>
      <xdr:rowOff>382061</xdr:rowOff>
    </xdr:from>
    <xdr:to>
      <xdr:col>2</xdr:col>
      <xdr:colOff>702551</xdr:colOff>
      <xdr:row>18</xdr:row>
      <xdr:rowOff>725735</xdr:rowOff>
    </xdr:to>
    <xdr:pic>
      <xdr:nvPicPr>
        <xdr:cNvPr id="26" name="Picture 211">
          <a:extLst>
            <a:ext uri="{FF2B5EF4-FFF2-40B4-BE49-F238E27FC236}">
              <a16:creationId xmlns:a16="http://schemas.microsoft.com/office/drawing/2014/main" id="{2CC9173D-3155-4D7F-B312-2315AD8C3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8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3</xdr:col>
      <xdr:colOff>256768</xdr:colOff>
      <xdr:row>9</xdr:row>
      <xdr:rowOff>154113</xdr:rowOff>
    </xdr:from>
    <xdr:to>
      <xdr:col>3</xdr:col>
      <xdr:colOff>593318</xdr:colOff>
      <xdr:row>9</xdr:row>
      <xdr:rowOff>497013</xdr:rowOff>
    </xdr:to>
    <xdr:pic>
      <xdr:nvPicPr>
        <xdr:cNvPr id="27" name="Picture 236">
          <a:extLst>
            <a:ext uri="{FF2B5EF4-FFF2-40B4-BE49-F238E27FC236}">
              <a16:creationId xmlns:a16="http://schemas.microsoft.com/office/drawing/2014/main" id="{DA054E94-1FAD-4FCD-BFBD-B178C0426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9224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3</xdr:col>
      <xdr:colOff>222521</xdr:colOff>
      <xdr:row>12</xdr:row>
      <xdr:rowOff>145550</xdr:rowOff>
    </xdr:from>
    <xdr:to>
      <xdr:col>3</xdr:col>
      <xdr:colOff>559687</xdr:colOff>
      <xdr:row>12</xdr:row>
      <xdr:rowOff>488676</xdr:rowOff>
    </xdr:to>
    <xdr:pic>
      <xdr:nvPicPr>
        <xdr:cNvPr id="28" name="Picture 273">
          <a:extLst>
            <a:ext uri="{FF2B5EF4-FFF2-40B4-BE49-F238E27FC236}">
              <a16:creationId xmlns:a16="http://schemas.microsoft.com/office/drawing/2014/main" id="{C171EA14-B457-4710-A32F-44F2A673C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800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222521</xdr:colOff>
      <xdr:row>15</xdr:row>
      <xdr:rowOff>179413</xdr:rowOff>
    </xdr:from>
    <xdr:to>
      <xdr:col>3</xdr:col>
      <xdr:colOff>559687</xdr:colOff>
      <xdr:row>15</xdr:row>
      <xdr:rowOff>522539</xdr:rowOff>
    </xdr:to>
    <xdr:pic>
      <xdr:nvPicPr>
        <xdr:cNvPr id="29" name="Picture 273">
          <a:extLst>
            <a:ext uri="{FF2B5EF4-FFF2-40B4-BE49-F238E27FC236}">
              <a16:creationId xmlns:a16="http://schemas.microsoft.com/office/drawing/2014/main" id="{5601A4A8-F15D-4265-ADC2-42F184289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800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3</xdr:col>
      <xdr:colOff>222521</xdr:colOff>
      <xdr:row>18</xdr:row>
      <xdr:rowOff>175856</xdr:rowOff>
    </xdr:from>
    <xdr:to>
      <xdr:col>3</xdr:col>
      <xdr:colOff>559687</xdr:colOff>
      <xdr:row>18</xdr:row>
      <xdr:rowOff>518982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id="{8E5219F6-DF3E-4C16-8768-4642FB9AB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800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40" name="Picture 236">
          <a:extLst>
            <a:ext uri="{FF2B5EF4-FFF2-40B4-BE49-F238E27FC236}">
              <a16:creationId xmlns:a16="http://schemas.microsoft.com/office/drawing/2014/main" id="{94A24FBE-AD9E-49C6-8E41-E0630BB4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42" name="Picture 239">
          <a:extLst>
            <a:ext uri="{FF2B5EF4-FFF2-40B4-BE49-F238E27FC236}">
              <a16:creationId xmlns:a16="http://schemas.microsoft.com/office/drawing/2014/main" id="{D9E939A1-5330-4E40-9DB3-2FB20DACD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396240</xdr:colOff>
      <xdr:row>0</xdr:row>
      <xdr:rowOff>15240</xdr:rowOff>
    </xdr:from>
    <xdr:to>
      <xdr:col>7</xdr:col>
      <xdr:colOff>893729</xdr:colOff>
      <xdr:row>1</xdr:row>
      <xdr:rowOff>502027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2F7582D3-62E4-4F89-A36A-E2165C8A3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9200" y="1524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5" name="Rectangle 144">
          <a:extLst>
            <a:ext uri="{FF2B5EF4-FFF2-40B4-BE49-F238E27FC236}">
              <a16:creationId xmlns:a16="http://schemas.microsoft.com/office/drawing/2014/main" id="{05081279-6542-443C-BF52-0B7AC1AC196C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499AF80A-4BD3-419B-86CF-700F4CF73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023E72F4-5387-4E93-BD1B-EF018F7A1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2353C601-6DE9-45E6-AC5C-268AFF669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9" name="Picture 238">
          <a:extLst>
            <a:ext uri="{FF2B5EF4-FFF2-40B4-BE49-F238E27FC236}">
              <a16:creationId xmlns:a16="http://schemas.microsoft.com/office/drawing/2014/main" id="{FA7F85DF-D243-4AF5-B862-8B982EB9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id="{6D1C07DF-6080-4FA9-8B99-590599ABA03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D40A9FB9-A22F-4787-9E3C-A940A3EB2BF1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D7F73746-814D-4241-90E6-3C4F3BC9F3A5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13435898-2E14-455E-805C-B1C839430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BF745BD9-E6B3-4D7B-894C-44D1EDCB8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E46CFC07-83EC-4A74-9FA6-F118918BE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C87077CA-55B5-4127-89CE-AFB02E316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id="{32D1AFE1-22CF-42B6-8CE0-C66481B7341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id="{B6261264-1CD2-4B40-9C69-C49E64B1DE9B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1CB9E39A-A0DD-4B3F-96A0-AEAF99372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CE5385E9-9514-4137-ABE6-0DEDAEABE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6E59C89D-AF01-401A-BAAE-62CE0DC5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0EC7B584-01B6-480C-B8C2-A190D5E92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0D4BEA0A-CA5E-4DB4-B617-844020A2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4" name="Picture 238">
          <a:extLst>
            <a:ext uri="{FF2B5EF4-FFF2-40B4-BE49-F238E27FC236}">
              <a16:creationId xmlns:a16="http://schemas.microsoft.com/office/drawing/2014/main" id="{E58A5B7D-6DF4-4465-81F4-D602EF5B5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6413105C-9DDE-4DBE-B669-577B1691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4AEC0021-9E0F-4DD5-A820-B785C20E0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922BE31B-2930-4AD5-A2FD-1F98355AF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7A03D71A-9D8D-4563-9CAD-A9A0B0602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E64CFCFC-67AA-4084-B3E1-0951E56A0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F8530DF2-D665-4DB7-8068-23AEEEB60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3EE85F96-7A98-4ED4-8CA4-19B07A19C3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F592938-1EA4-49E8-A29C-F639153D26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7A74A5F-B89F-4FC7-B4AB-626E371DB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6E2C805A-C960-4EAD-BA22-B34F399C3E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1825F712-BB4C-4F7A-A2E5-0E019C84A9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3B55082E-3C4E-48F9-8C92-FB8B8BE6EC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5D46B087-9A8B-45CE-97A9-C5567248B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F4DCC9B7-FD37-4CC5-9DC0-7AF2AC02CC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82B1690-0000-4D45-93F7-69C765B98A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1EBB6F64-5A9D-4596-80E0-FD0F09517E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DC63DE6-1267-4119-87A8-D33A60357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6F6305E0-34E0-4D9F-BB1E-C42960E040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769352F-F7EF-409B-94A0-48E824F5C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A5F95063-DBAB-4AAE-980F-F2A6CE24A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D293C403-1974-44DC-A6AB-C3E953B34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90357F23-CD0E-4A45-BDE6-123575024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7E2126C-6151-4D8E-994D-19844D0128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DB61113-9D18-4BE3-8A78-B4DD7F563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5BA8D679-A62A-4AC2-9E7F-6E8D0E8C5B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AB0517EF-DCD2-41BF-8C04-0776F9441D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99748CD6-BBA9-4FCA-AE8E-FC632D4D90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B5D9BAF6-CCBF-4919-A5F5-45D783427C1C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id="{9779B7B2-104B-4A30-904C-BA177BB46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id="{71EB7761-A2D8-4616-92C5-DFAA6BA0680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D6B5432F-9520-40C9-AADF-AB035370C1D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106680</xdr:colOff>
      <xdr:row>9</xdr:row>
      <xdr:rowOff>144780</xdr:rowOff>
    </xdr:from>
    <xdr:to>
      <xdr:col>5</xdr:col>
      <xdr:colOff>445474</xdr:colOff>
      <xdr:row>9</xdr:row>
      <xdr:rowOff>431672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1970665F-52FD-431E-969F-8E1B9FEBC63F}"/>
            </a:ext>
          </a:extLst>
        </xdr:cNvPr>
        <xdr:cNvGrpSpPr/>
      </xdr:nvGrpSpPr>
      <xdr:grpSpPr>
        <a:xfrm>
          <a:off x="4259580" y="284988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1D6323E6-E59D-4542-8A2C-28B21AFE4A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247ABDAB-C451-487C-B30F-189DE95640F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106680</xdr:colOff>
      <xdr:row>12</xdr:row>
      <xdr:rowOff>186690</xdr:rowOff>
    </xdr:from>
    <xdr:to>
      <xdr:col>5</xdr:col>
      <xdr:colOff>445474</xdr:colOff>
      <xdr:row>12</xdr:row>
      <xdr:rowOff>473582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8DC2CD2A-D6A0-4836-BE43-8C1CDBD2EA5E}"/>
            </a:ext>
          </a:extLst>
        </xdr:cNvPr>
        <xdr:cNvGrpSpPr/>
      </xdr:nvGrpSpPr>
      <xdr:grpSpPr>
        <a:xfrm>
          <a:off x="4259580" y="401574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40229502-2AEF-462C-9186-2D98268EB49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D2DEC423-E216-4AE7-827B-7DB7E21F97D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106680</xdr:colOff>
      <xdr:row>15</xdr:row>
      <xdr:rowOff>213360</xdr:rowOff>
    </xdr:from>
    <xdr:to>
      <xdr:col>5</xdr:col>
      <xdr:colOff>445474</xdr:colOff>
      <xdr:row>15</xdr:row>
      <xdr:rowOff>500252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A8686C25-603B-48DC-95B5-CD544706CEC1}"/>
            </a:ext>
          </a:extLst>
        </xdr:cNvPr>
        <xdr:cNvGrpSpPr/>
      </xdr:nvGrpSpPr>
      <xdr:grpSpPr>
        <a:xfrm>
          <a:off x="4259580" y="517588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49FA22CE-2DC5-403C-88ED-8BFFCD91F1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C4CD7A3A-953D-4C8A-927A-6696BE4D134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220980</xdr:colOff>
      <xdr:row>18</xdr:row>
      <xdr:rowOff>304800</xdr:rowOff>
    </xdr:from>
    <xdr:to>
      <xdr:col>5</xdr:col>
      <xdr:colOff>559774</xdr:colOff>
      <xdr:row>18</xdr:row>
      <xdr:rowOff>591692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5BC6E998-4730-44FC-88F5-5AF6A3130F00}"/>
            </a:ext>
          </a:extLst>
        </xdr:cNvPr>
        <xdr:cNvGrpSpPr/>
      </xdr:nvGrpSpPr>
      <xdr:grpSpPr>
        <a:xfrm>
          <a:off x="4373880" y="639127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0135E440-190D-41A4-B092-E1F710A5D47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B28C6CAA-EDC6-4B43-AF3A-F6ED0D5C61B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5E7F8F85-EA4D-417A-A653-43751D6B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468196</xdr:colOff>
      <xdr:row>9</xdr:row>
      <xdr:rowOff>377130</xdr:rowOff>
    </xdr:from>
    <xdr:to>
      <xdr:col>5</xdr:col>
      <xdr:colOff>805288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7075A7E5-E3DA-404A-9BD0-C045D6DAD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199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403711</xdr:colOff>
      <xdr:row>9</xdr:row>
      <xdr:rowOff>377130</xdr:rowOff>
    </xdr:from>
    <xdr:to>
      <xdr:col>6</xdr:col>
      <xdr:colOff>740803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C1DF9E44-7AD8-4AD7-9CF6-0447A262A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67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310493</xdr:colOff>
      <xdr:row>9</xdr:row>
      <xdr:rowOff>377130</xdr:rowOff>
    </xdr:from>
    <xdr:to>
      <xdr:col>7</xdr:col>
      <xdr:colOff>647585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1D2C6816-144C-47ED-BC0B-0E62AE02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613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405861</xdr:colOff>
      <xdr:row>12</xdr:row>
      <xdr:rowOff>365747</xdr:rowOff>
    </xdr:from>
    <xdr:to>
      <xdr:col>3</xdr:col>
      <xdr:colOff>742953</xdr:colOff>
      <xdr:row>12</xdr:row>
      <xdr:rowOff>709421</xdr:rowOff>
    </xdr:to>
    <xdr:pic>
      <xdr:nvPicPr>
        <xdr:cNvPr id="6" name="Picture 211">
          <a:extLst>
            <a:ext uri="{FF2B5EF4-FFF2-40B4-BE49-F238E27FC236}">
              <a16:creationId xmlns:a16="http://schemas.microsoft.com/office/drawing/2014/main" id="{71B8E9CA-0337-4E63-8EC1-506D45351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34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483451</xdr:colOff>
      <xdr:row>12</xdr:row>
      <xdr:rowOff>358556</xdr:rowOff>
    </xdr:from>
    <xdr:to>
      <xdr:col>6</xdr:col>
      <xdr:colOff>820543</xdr:colOff>
      <xdr:row>12</xdr:row>
      <xdr:rowOff>702230</xdr:rowOff>
    </xdr:to>
    <xdr:pic>
      <xdr:nvPicPr>
        <xdr:cNvPr id="7" name="Picture 214">
          <a:extLst>
            <a:ext uri="{FF2B5EF4-FFF2-40B4-BE49-F238E27FC236}">
              <a16:creationId xmlns:a16="http://schemas.microsoft.com/office/drawing/2014/main" id="{8C4F18BD-9870-4FB6-8C1D-185868C0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641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310493</xdr:colOff>
      <xdr:row>12</xdr:row>
      <xdr:rowOff>365747</xdr:rowOff>
    </xdr:from>
    <xdr:to>
      <xdr:col>7</xdr:col>
      <xdr:colOff>647585</xdr:colOff>
      <xdr:row>12</xdr:row>
      <xdr:rowOff>709421</xdr:rowOff>
    </xdr:to>
    <xdr:pic>
      <xdr:nvPicPr>
        <xdr:cNvPr id="8" name="Picture 215">
          <a:extLst>
            <a:ext uri="{FF2B5EF4-FFF2-40B4-BE49-F238E27FC236}">
              <a16:creationId xmlns:a16="http://schemas.microsoft.com/office/drawing/2014/main" id="{B901447A-A6B9-4254-B760-ED269C092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61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323795</xdr:colOff>
      <xdr:row>15</xdr:row>
      <xdr:rowOff>350507</xdr:rowOff>
    </xdr:from>
    <xdr:to>
      <xdr:col>2</xdr:col>
      <xdr:colOff>660887</xdr:colOff>
      <xdr:row>15</xdr:row>
      <xdr:rowOff>694181</xdr:rowOff>
    </xdr:to>
    <xdr:pic>
      <xdr:nvPicPr>
        <xdr:cNvPr id="10" name="Picture 217">
          <a:extLst>
            <a:ext uri="{FF2B5EF4-FFF2-40B4-BE49-F238E27FC236}">
              <a16:creationId xmlns:a16="http://schemas.microsoft.com/office/drawing/2014/main" id="{A504EA7B-4EC0-4ED7-A3D7-DBC3C0692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1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157209</xdr:colOff>
      <xdr:row>9</xdr:row>
      <xdr:rowOff>380261</xdr:rowOff>
    </xdr:from>
    <xdr:to>
      <xdr:col>5</xdr:col>
      <xdr:colOff>493759</xdr:colOff>
      <xdr:row>9</xdr:row>
      <xdr:rowOff>723936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id="{D5778DEA-754D-4B6E-97BB-84A1041A5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9100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323795</xdr:colOff>
      <xdr:row>12</xdr:row>
      <xdr:rowOff>366233</xdr:rowOff>
    </xdr:from>
    <xdr:to>
      <xdr:col>2</xdr:col>
      <xdr:colOff>660887</xdr:colOff>
      <xdr:row>12</xdr:row>
      <xdr:rowOff>709907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id="{60EB5435-3322-4C36-A6F5-99D9B6E53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1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468443</xdr:colOff>
      <xdr:row>12</xdr:row>
      <xdr:rowOff>365747</xdr:rowOff>
    </xdr:from>
    <xdr:to>
      <xdr:col>4</xdr:col>
      <xdr:colOff>805535</xdr:colOff>
      <xdr:row>12</xdr:row>
      <xdr:rowOff>709421</xdr:rowOff>
    </xdr:to>
    <xdr:pic>
      <xdr:nvPicPr>
        <xdr:cNvPr id="13" name="Picture 211">
          <a:extLst>
            <a:ext uri="{FF2B5EF4-FFF2-40B4-BE49-F238E27FC236}">
              <a16:creationId xmlns:a16="http://schemas.microsoft.com/office/drawing/2014/main" id="{CD255F56-D7C8-433A-B4FD-921992D97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308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397240</xdr:colOff>
      <xdr:row>12</xdr:row>
      <xdr:rowOff>382045</xdr:rowOff>
    </xdr:from>
    <xdr:to>
      <xdr:col>5</xdr:col>
      <xdr:colOff>734332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B4A17399-F90E-4966-AD92-FBF7E6E1E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104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86253</xdr:colOff>
      <xdr:row>12</xdr:row>
      <xdr:rowOff>385176</xdr:rowOff>
    </xdr:from>
    <xdr:to>
      <xdr:col>5</xdr:col>
      <xdr:colOff>422803</xdr:colOff>
      <xdr:row>12</xdr:row>
      <xdr:rowOff>728851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id="{E99CCBB5-6FE8-490F-8ACC-AF559EDE4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2005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522521</xdr:colOff>
      <xdr:row>15</xdr:row>
      <xdr:rowOff>395244</xdr:rowOff>
    </xdr:from>
    <xdr:to>
      <xdr:col>4</xdr:col>
      <xdr:colOff>857311</xdr:colOff>
      <xdr:row>15</xdr:row>
      <xdr:rowOff>738918</xdr:rowOff>
    </xdr:to>
    <xdr:pic>
      <xdr:nvPicPr>
        <xdr:cNvPr id="16" name="Picture 211">
          <a:extLst>
            <a:ext uri="{FF2B5EF4-FFF2-40B4-BE49-F238E27FC236}">
              <a16:creationId xmlns:a16="http://schemas.microsoft.com/office/drawing/2014/main" id="{3FFAC8BA-5030-4396-8FC2-40F27337B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716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312795</xdr:colOff>
      <xdr:row>15</xdr:row>
      <xdr:rowOff>388053</xdr:rowOff>
    </xdr:from>
    <xdr:to>
      <xdr:col>7</xdr:col>
      <xdr:colOff>647585</xdr:colOff>
      <xdr:row>15</xdr:row>
      <xdr:rowOff>731727</xdr:rowOff>
    </xdr:to>
    <xdr:pic>
      <xdr:nvPicPr>
        <xdr:cNvPr id="17" name="Picture 214">
          <a:extLst>
            <a:ext uri="{FF2B5EF4-FFF2-40B4-BE49-F238E27FC236}">
              <a16:creationId xmlns:a16="http://schemas.microsoft.com/office/drawing/2014/main" id="{D7C851F8-02E6-437F-83A5-862FBA0D9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4915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323795</xdr:colOff>
      <xdr:row>18</xdr:row>
      <xdr:rowOff>387624</xdr:rowOff>
    </xdr:from>
    <xdr:to>
      <xdr:col>2</xdr:col>
      <xdr:colOff>660887</xdr:colOff>
      <xdr:row>18</xdr:row>
      <xdr:rowOff>731298</xdr:rowOff>
    </xdr:to>
    <xdr:pic>
      <xdr:nvPicPr>
        <xdr:cNvPr id="19" name="Picture 216">
          <a:extLst>
            <a:ext uri="{FF2B5EF4-FFF2-40B4-BE49-F238E27FC236}">
              <a16:creationId xmlns:a16="http://schemas.microsoft.com/office/drawing/2014/main" id="{4CA6C719-DEDD-46FA-8C92-AC1899E8A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1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451318</xdr:colOff>
      <xdr:row>15</xdr:row>
      <xdr:rowOff>411542</xdr:rowOff>
    </xdr:from>
    <xdr:to>
      <xdr:col>5</xdr:col>
      <xdr:colOff>788410</xdr:colOff>
      <xdr:row>15</xdr:row>
      <xdr:rowOff>755216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2DACA216-E618-47C8-B19A-F79265CAD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511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140331</xdr:colOff>
      <xdr:row>15</xdr:row>
      <xdr:rowOff>414673</xdr:rowOff>
    </xdr:from>
    <xdr:to>
      <xdr:col>5</xdr:col>
      <xdr:colOff>476881</xdr:colOff>
      <xdr:row>15</xdr:row>
      <xdr:rowOff>758348</xdr:rowOff>
    </xdr:to>
    <xdr:pic>
      <xdr:nvPicPr>
        <xdr:cNvPr id="21" name="Picture 197">
          <a:extLst>
            <a:ext uri="{FF2B5EF4-FFF2-40B4-BE49-F238E27FC236}">
              <a16:creationId xmlns:a16="http://schemas.microsoft.com/office/drawing/2014/main" id="{7F2D16EF-A2EA-4EB4-AB43-13B6CDE3E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7413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365893</xdr:colOff>
      <xdr:row>15</xdr:row>
      <xdr:rowOff>408264</xdr:rowOff>
    </xdr:from>
    <xdr:to>
      <xdr:col>6</xdr:col>
      <xdr:colOff>702985</xdr:colOff>
      <xdr:row>15</xdr:row>
      <xdr:rowOff>751938</xdr:rowOff>
    </xdr:to>
    <xdr:pic>
      <xdr:nvPicPr>
        <xdr:cNvPr id="22" name="Picture 201">
          <a:extLst>
            <a:ext uri="{FF2B5EF4-FFF2-40B4-BE49-F238E27FC236}">
              <a16:creationId xmlns:a16="http://schemas.microsoft.com/office/drawing/2014/main" id="{C7FCFEBA-51C5-4246-9504-753B85ED3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885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527438</xdr:colOff>
      <xdr:row>18</xdr:row>
      <xdr:rowOff>383773</xdr:rowOff>
    </xdr:from>
    <xdr:to>
      <xdr:col>4</xdr:col>
      <xdr:colOff>862228</xdr:colOff>
      <xdr:row>18</xdr:row>
      <xdr:rowOff>727447</xdr:rowOff>
    </xdr:to>
    <xdr:pic>
      <xdr:nvPicPr>
        <xdr:cNvPr id="23" name="Picture 211">
          <a:extLst>
            <a:ext uri="{FF2B5EF4-FFF2-40B4-BE49-F238E27FC236}">
              <a16:creationId xmlns:a16="http://schemas.microsoft.com/office/drawing/2014/main" id="{3224BBEA-9394-42AA-8041-F9B6A621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6207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249002</xdr:colOff>
      <xdr:row>18</xdr:row>
      <xdr:rowOff>392470</xdr:rowOff>
    </xdr:from>
    <xdr:to>
      <xdr:col>5</xdr:col>
      <xdr:colOff>585552</xdr:colOff>
      <xdr:row>18</xdr:row>
      <xdr:rowOff>736145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8709A141-B6EA-45E5-8CCD-86F91948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8280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405861</xdr:colOff>
      <xdr:row>15</xdr:row>
      <xdr:rowOff>427778</xdr:rowOff>
    </xdr:from>
    <xdr:to>
      <xdr:col>3</xdr:col>
      <xdr:colOff>740651</xdr:colOff>
      <xdr:row>15</xdr:row>
      <xdr:rowOff>771452</xdr:rowOff>
    </xdr:to>
    <xdr:pic>
      <xdr:nvPicPr>
        <xdr:cNvPr id="25" name="Picture 211">
          <a:extLst>
            <a:ext uri="{FF2B5EF4-FFF2-40B4-BE49-F238E27FC236}">
              <a16:creationId xmlns:a16="http://schemas.microsoft.com/office/drawing/2014/main" id="{97C4AB8C-2AF4-4E39-8242-ACF2D48DC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34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405861</xdr:colOff>
      <xdr:row>18</xdr:row>
      <xdr:rowOff>382061</xdr:rowOff>
    </xdr:from>
    <xdr:to>
      <xdr:col>3</xdr:col>
      <xdr:colOff>740651</xdr:colOff>
      <xdr:row>18</xdr:row>
      <xdr:rowOff>725735</xdr:rowOff>
    </xdr:to>
    <xdr:pic>
      <xdr:nvPicPr>
        <xdr:cNvPr id="26" name="Picture 211">
          <a:extLst>
            <a:ext uri="{FF2B5EF4-FFF2-40B4-BE49-F238E27FC236}">
              <a16:creationId xmlns:a16="http://schemas.microsoft.com/office/drawing/2014/main" id="{328C985D-406A-4634-B149-9921DDA2F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34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4</xdr:col>
      <xdr:colOff>294868</xdr:colOff>
      <xdr:row>9</xdr:row>
      <xdr:rowOff>154113</xdr:rowOff>
    </xdr:from>
    <xdr:to>
      <xdr:col>4</xdr:col>
      <xdr:colOff>631418</xdr:colOff>
      <xdr:row>9</xdr:row>
      <xdr:rowOff>497013</xdr:rowOff>
    </xdr:to>
    <xdr:pic>
      <xdr:nvPicPr>
        <xdr:cNvPr id="27" name="Picture 236">
          <a:extLst>
            <a:ext uri="{FF2B5EF4-FFF2-40B4-BE49-F238E27FC236}">
              <a16:creationId xmlns:a16="http://schemas.microsoft.com/office/drawing/2014/main" id="{2BB71D1D-E74E-4C0B-B7C1-7C2AFDBC9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950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4</xdr:col>
      <xdr:colOff>260621</xdr:colOff>
      <xdr:row>12</xdr:row>
      <xdr:rowOff>145550</xdr:rowOff>
    </xdr:from>
    <xdr:to>
      <xdr:col>4</xdr:col>
      <xdr:colOff>597787</xdr:colOff>
      <xdr:row>12</xdr:row>
      <xdr:rowOff>488676</xdr:rowOff>
    </xdr:to>
    <xdr:pic>
      <xdr:nvPicPr>
        <xdr:cNvPr id="28" name="Picture 273">
          <a:extLst>
            <a:ext uri="{FF2B5EF4-FFF2-40B4-BE49-F238E27FC236}">
              <a16:creationId xmlns:a16="http://schemas.microsoft.com/office/drawing/2014/main" id="{CDBAF1FD-E141-4CCC-B04F-980EF461E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9526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260621</xdr:colOff>
      <xdr:row>15</xdr:row>
      <xdr:rowOff>179413</xdr:rowOff>
    </xdr:from>
    <xdr:to>
      <xdr:col>4</xdr:col>
      <xdr:colOff>597787</xdr:colOff>
      <xdr:row>15</xdr:row>
      <xdr:rowOff>522539</xdr:rowOff>
    </xdr:to>
    <xdr:pic>
      <xdr:nvPicPr>
        <xdr:cNvPr id="29" name="Picture 273">
          <a:extLst>
            <a:ext uri="{FF2B5EF4-FFF2-40B4-BE49-F238E27FC236}">
              <a16:creationId xmlns:a16="http://schemas.microsoft.com/office/drawing/2014/main" id="{A1492296-BE64-4867-81FD-695A7EE9D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9526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4</xdr:col>
      <xdr:colOff>260621</xdr:colOff>
      <xdr:row>18</xdr:row>
      <xdr:rowOff>175856</xdr:rowOff>
    </xdr:from>
    <xdr:to>
      <xdr:col>4</xdr:col>
      <xdr:colOff>597787</xdr:colOff>
      <xdr:row>18</xdr:row>
      <xdr:rowOff>518982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id="{2F591B8E-20DE-442E-B75A-E52B01F0A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9526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40" name="Picture 236">
          <a:extLst>
            <a:ext uri="{FF2B5EF4-FFF2-40B4-BE49-F238E27FC236}">
              <a16:creationId xmlns:a16="http://schemas.microsoft.com/office/drawing/2014/main" id="{60596210-9E7A-49C9-AEC4-30F584959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42" name="Picture 239">
          <a:extLst>
            <a:ext uri="{FF2B5EF4-FFF2-40B4-BE49-F238E27FC236}">
              <a16:creationId xmlns:a16="http://schemas.microsoft.com/office/drawing/2014/main" id="{186254E3-FCCB-407D-8ADF-777550B3A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>
    <xdr:from>
      <xdr:col>1</xdr:col>
      <xdr:colOff>323795</xdr:colOff>
      <xdr:row>15</xdr:row>
      <xdr:rowOff>335267</xdr:rowOff>
    </xdr:from>
    <xdr:to>
      <xdr:col>1</xdr:col>
      <xdr:colOff>660887</xdr:colOff>
      <xdr:row>15</xdr:row>
      <xdr:rowOff>678941</xdr:rowOff>
    </xdr:to>
    <xdr:pic>
      <xdr:nvPicPr>
        <xdr:cNvPr id="145" name="Picture 217">
          <a:extLst>
            <a:ext uri="{FF2B5EF4-FFF2-40B4-BE49-F238E27FC236}">
              <a16:creationId xmlns:a16="http://schemas.microsoft.com/office/drawing/2014/main" id="{28EEA783-951C-4471-9EFF-714D05AA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955" y="528064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323795</xdr:colOff>
      <xdr:row>12</xdr:row>
      <xdr:rowOff>350993</xdr:rowOff>
    </xdr:from>
    <xdr:to>
      <xdr:col>1</xdr:col>
      <xdr:colOff>660887</xdr:colOff>
      <xdr:row>12</xdr:row>
      <xdr:rowOff>694667</xdr:rowOff>
    </xdr:to>
    <xdr:pic>
      <xdr:nvPicPr>
        <xdr:cNvPr id="146" name="Picture 205">
          <a:extLst>
            <a:ext uri="{FF2B5EF4-FFF2-40B4-BE49-F238E27FC236}">
              <a16:creationId xmlns:a16="http://schemas.microsoft.com/office/drawing/2014/main" id="{5295AABA-9965-4119-B6D9-251BD9A84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955" y="416861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323795</xdr:colOff>
      <xdr:row>18</xdr:row>
      <xdr:rowOff>372384</xdr:rowOff>
    </xdr:from>
    <xdr:to>
      <xdr:col>1</xdr:col>
      <xdr:colOff>660887</xdr:colOff>
      <xdr:row>18</xdr:row>
      <xdr:rowOff>716058</xdr:rowOff>
    </xdr:to>
    <xdr:pic>
      <xdr:nvPicPr>
        <xdr:cNvPr id="147" name="Picture 216">
          <a:extLst>
            <a:ext uri="{FF2B5EF4-FFF2-40B4-BE49-F238E27FC236}">
              <a16:creationId xmlns:a16="http://schemas.microsoft.com/office/drawing/2014/main" id="{19786008-D363-4FCF-AAB1-533FD914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0955" y="6437904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0</xdr:rowOff>
    </xdr:from>
    <xdr:to>
      <xdr:col>7</xdr:col>
      <xdr:colOff>840389</xdr:colOff>
      <xdr:row>1</xdr:row>
      <xdr:rowOff>486787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9524CE45-4F94-4E0D-8E17-8CED289F0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8" name="Rectangle 147">
          <a:extLst>
            <a:ext uri="{FF2B5EF4-FFF2-40B4-BE49-F238E27FC236}">
              <a16:creationId xmlns:a16="http://schemas.microsoft.com/office/drawing/2014/main" id="{A6DA0C51-FFA2-4A7C-826F-0C4F325A0084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C1A2EB1A-0D0C-4C45-81C5-597AA5CA8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C0B264B6-9B0F-4426-B07E-E59D14F8C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A488E4F2-34FE-4685-966C-AF527E3FE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36F7E105-C296-4E05-9E8F-EA40CDE6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3" name="Pentagone régulier 49">
          <a:extLst>
            <a:ext uri="{FF2B5EF4-FFF2-40B4-BE49-F238E27FC236}">
              <a16:creationId xmlns:a16="http://schemas.microsoft.com/office/drawing/2014/main" id="{B7C179B6-75E0-415C-AD7C-391190D748D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id="{8BDE33E7-85D9-4ECE-9E21-2310756E0606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id="{874D40ED-B151-4532-B11F-9F9FE5CE57E7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29D3BA38-B284-402A-9AED-31E38CEE6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23F3DF67-9141-4A23-AB6C-89116606F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D7F4169A-C092-4A3C-8C6D-B6CD0DBB1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A8448F5F-AFCF-4379-8126-5F9CD6A1A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id="{3CB96C52-ADE3-4590-9C66-B9A25B45B6B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4CCE836F-3639-4F9E-837A-C0F6FE596D80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942083F5-1C25-475E-B77E-A7E77A113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id="{0ECCDED8-8541-4E32-9C24-57FD55B86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D7AA4CAC-E4B1-47EE-9F19-2BD3CF7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id="{A76043A8-2217-441E-AC25-0DBBDDB4F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id="{EFDA2342-C169-454A-8411-965451DCC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id="{AB191C16-986F-4D51-8064-B542931B7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3B7E8235-A39D-4235-9AC4-2C1212215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169A5552-8B3D-4C0D-9427-01ABC20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9BF7A340-D63D-41C2-81E2-19106B40A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9E48C717-665C-4C6C-97A5-9DA337769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58BE432D-7751-4B85-A236-3DC550EFE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EEE45314-9F54-4353-8B19-F21DDE0BC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585378DC-FA80-4F66-A052-745A0EB4BB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D2815A1E-9638-4CC6-9666-63C90AF47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E4EE79DA-5940-4FCE-94C6-876DEEF316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484A7640-6D42-404F-8B7D-0FFDA7C62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3D9B9D4C-480E-4898-8694-819F20D24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57B8D29C-6142-4AD6-854D-57878DB99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7A4FE67B-0091-4DE5-889C-92FDF5C78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4DB8F200-3A09-4656-B18B-343BB9689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912E48DA-BE4D-4AAE-95D8-2642312BF6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9CF1454C-794C-4633-B044-3C89D1ACA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3D3ACC8F-FAB4-480F-820C-9F38BA716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8E672E9-BAD3-4444-BB3F-43959F7C47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EECC34B3-5578-4328-A308-AA9880AD7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7358D7E3-7E48-472D-969A-DBC499F3A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1D8FEE81-B9E9-4A23-A053-15E5B1FD6E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455DCBFE-C983-4DF3-A1DB-0917BF03CB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AE9BCDEB-C9BF-4E1D-996A-3BD2C5D210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7AB31427-D6F1-4FB1-9DD5-95950B3BF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6E37BBB0-BE97-400C-A833-13FDDE5C3F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C9E46D72-0BE1-496C-ABD7-20A5CC3CFF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626E4777-7931-4770-91BA-1F93991889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B9DAC016-073F-4A25-8F72-62033061254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id="{E3ADE3E8-56D6-41BA-919A-7A016C3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id="{BD438210-940A-4555-B0F6-335516C33B18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B057CCE4-A2C9-4511-80C9-FF5B82C49D5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152400</xdr:colOff>
      <xdr:row>9</xdr:row>
      <xdr:rowOff>137160</xdr:rowOff>
    </xdr:from>
    <xdr:to>
      <xdr:col>6</xdr:col>
      <xdr:colOff>491194</xdr:colOff>
      <xdr:row>9</xdr:row>
      <xdr:rowOff>424052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05C40504-CAFB-4962-B982-4315C98AFE5E}"/>
            </a:ext>
          </a:extLst>
        </xdr:cNvPr>
        <xdr:cNvGrpSpPr/>
      </xdr:nvGrpSpPr>
      <xdr:grpSpPr>
        <a:xfrm>
          <a:off x="5305425" y="284226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29368B04-FCF9-48F8-98AA-46D10804B0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7B46C605-5F55-49EF-9DB5-891B107DE0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152400</xdr:colOff>
      <xdr:row>12</xdr:row>
      <xdr:rowOff>179070</xdr:rowOff>
    </xdr:from>
    <xdr:to>
      <xdr:col>6</xdr:col>
      <xdr:colOff>491194</xdr:colOff>
      <xdr:row>12</xdr:row>
      <xdr:rowOff>465962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59D2E12C-C826-4C2F-8FD5-15DB7EF90484}"/>
            </a:ext>
          </a:extLst>
        </xdr:cNvPr>
        <xdr:cNvGrpSpPr/>
      </xdr:nvGrpSpPr>
      <xdr:grpSpPr>
        <a:xfrm>
          <a:off x="5305425" y="400812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20062795-60CE-420E-87A1-49046F4A15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AE4B99B9-875F-40BD-B053-C80001E9812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152400</xdr:colOff>
      <xdr:row>15</xdr:row>
      <xdr:rowOff>205740</xdr:rowOff>
    </xdr:from>
    <xdr:to>
      <xdr:col>6</xdr:col>
      <xdr:colOff>491194</xdr:colOff>
      <xdr:row>15</xdr:row>
      <xdr:rowOff>492632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2C647766-A645-475D-B218-C3BD650252BE}"/>
            </a:ext>
          </a:extLst>
        </xdr:cNvPr>
        <xdr:cNvGrpSpPr/>
      </xdr:nvGrpSpPr>
      <xdr:grpSpPr>
        <a:xfrm>
          <a:off x="5305425" y="516826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3AE88FFB-1840-4955-9CD1-AE08D3022D0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EB547BA5-1EF8-4BAB-ACE4-68EE9C15FAE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266700</xdr:colOff>
      <xdr:row>18</xdr:row>
      <xdr:rowOff>297180</xdr:rowOff>
    </xdr:from>
    <xdr:to>
      <xdr:col>6</xdr:col>
      <xdr:colOff>605494</xdr:colOff>
      <xdr:row>18</xdr:row>
      <xdr:rowOff>584072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AE143323-D5E6-4053-9240-E2416D7E244C}"/>
            </a:ext>
          </a:extLst>
        </xdr:cNvPr>
        <xdr:cNvGrpSpPr/>
      </xdr:nvGrpSpPr>
      <xdr:grpSpPr>
        <a:xfrm>
          <a:off x="5419725" y="63836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DFD6878E-C7EE-4B9B-A27C-D78C295EEE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D1B73A7D-D431-4ECF-9F03-0B7BDFA40EB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9628ECC-6D18-4D4C-B084-99369E3FE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391996</xdr:colOff>
      <xdr:row>9</xdr:row>
      <xdr:rowOff>377130</xdr:rowOff>
    </xdr:from>
    <xdr:to>
      <xdr:col>6</xdr:col>
      <xdr:colOff>729088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11ACBED7-A0AD-46DE-97EA-5CAEE150B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495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399631</xdr:colOff>
      <xdr:row>9</xdr:row>
      <xdr:rowOff>377130</xdr:rowOff>
    </xdr:from>
    <xdr:to>
      <xdr:col>7</xdr:col>
      <xdr:colOff>736723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0590F18D-9A37-4BFC-BA1B-BB107FAA4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1751" y="312033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329661</xdr:colOff>
      <xdr:row>12</xdr:row>
      <xdr:rowOff>365747</xdr:rowOff>
    </xdr:from>
    <xdr:to>
      <xdr:col>4</xdr:col>
      <xdr:colOff>666753</xdr:colOff>
      <xdr:row>12</xdr:row>
      <xdr:rowOff>709421</xdr:rowOff>
    </xdr:to>
    <xdr:pic>
      <xdr:nvPicPr>
        <xdr:cNvPr id="5" name="Picture 211">
          <a:extLst>
            <a:ext uri="{FF2B5EF4-FFF2-40B4-BE49-F238E27FC236}">
              <a16:creationId xmlns:a16="http://schemas.microsoft.com/office/drawing/2014/main" id="{3EC2005E-E7B6-4939-B014-34B95B88E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430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399631</xdr:colOff>
      <xdr:row>12</xdr:row>
      <xdr:rowOff>358556</xdr:rowOff>
    </xdr:from>
    <xdr:to>
      <xdr:col>7</xdr:col>
      <xdr:colOff>736723</xdr:colOff>
      <xdr:row>12</xdr:row>
      <xdr:rowOff>702230</xdr:rowOff>
    </xdr:to>
    <xdr:pic>
      <xdr:nvPicPr>
        <xdr:cNvPr id="6" name="Picture 214">
          <a:extLst>
            <a:ext uri="{FF2B5EF4-FFF2-40B4-BE49-F238E27FC236}">
              <a16:creationId xmlns:a16="http://schemas.microsoft.com/office/drawing/2014/main" id="{B24A6CA6-9D6E-496F-ADD1-08F2E365E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1751" y="42371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15</xdr:row>
      <xdr:rowOff>350507</xdr:rowOff>
    </xdr:from>
    <xdr:to>
      <xdr:col>3</xdr:col>
      <xdr:colOff>584687</xdr:colOff>
      <xdr:row>15</xdr:row>
      <xdr:rowOff>694181</xdr:rowOff>
    </xdr:to>
    <xdr:pic>
      <xdr:nvPicPr>
        <xdr:cNvPr id="8" name="Picture 217">
          <a:extLst>
            <a:ext uri="{FF2B5EF4-FFF2-40B4-BE49-F238E27FC236}">
              <a16:creationId xmlns:a16="http://schemas.microsoft.com/office/drawing/2014/main" id="{5BFF7049-9FF8-4BC8-AF14-0E866C849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81009</xdr:colOff>
      <xdr:row>9</xdr:row>
      <xdr:rowOff>380261</xdr:rowOff>
    </xdr:from>
    <xdr:to>
      <xdr:col>6</xdr:col>
      <xdr:colOff>417559</xdr:colOff>
      <xdr:row>9</xdr:row>
      <xdr:rowOff>723936</xdr:rowOff>
    </xdr:to>
    <xdr:pic>
      <xdr:nvPicPr>
        <xdr:cNvPr id="9" name="Picture 197">
          <a:extLst>
            <a:ext uri="{FF2B5EF4-FFF2-40B4-BE49-F238E27FC236}">
              <a16:creationId xmlns:a16="http://schemas.microsoft.com/office/drawing/2014/main" id="{412D30EC-9545-4E3C-A265-11AEE65E3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1396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12</xdr:row>
      <xdr:rowOff>366233</xdr:rowOff>
    </xdr:from>
    <xdr:to>
      <xdr:col>3</xdr:col>
      <xdr:colOff>584687</xdr:colOff>
      <xdr:row>12</xdr:row>
      <xdr:rowOff>709907</xdr:rowOff>
    </xdr:to>
    <xdr:pic>
      <xdr:nvPicPr>
        <xdr:cNvPr id="10" name="Picture 205">
          <a:extLst>
            <a:ext uri="{FF2B5EF4-FFF2-40B4-BE49-F238E27FC236}">
              <a16:creationId xmlns:a16="http://schemas.microsoft.com/office/drawing/2014/main" id="{D95C3CB9-CF1C-4267-93FA-6D99B87DA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392243</xdr:colOff>
      <xdr:row>12</xdr:row>
      <xdr:rowOff>365747</xdr:rowOff>
    </xdr:from>
    <xdr:to>
      <xdr:col>5</xdr:col>
      <xdr:colOff>729335</xdr:colOff>
      <xdr:row>12</xdr:row>
      <xdr:rowOff>709421</xdr:rowOff>
    </xdr:to>
    <xdr:pic>
      <xdr:nvPicPr>
        <xdr:cNvPr id="11" name="Picture 211">
          <a:extLst>
            <a:ext uri="{FF2B5EF4-FFF2-40B4-BE49-F238E27FC236}">
              <a16:creationId xmlns:a16="http://schemas.microsoft.com/office/drawing/2014/main" id="{176D83D7-B68B-4F6E-A17F-1C9B7BDE0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604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321040</xdr:colOff>
      <xdr:row>12</xdr:row>
      <xdr:rowOff>382045</xdr:rowOff>
    </xdr:from>
    <xdr:to>
      <xdr:col>6</xdr:col>
      <xdr:colOff>658132</xdr:colOff>
      <xdr:row>12</xdr:row>
      <xdr:rowOff>725719</xdr:rowOff>
    </xdr:to>
    <xdr:pic>
      <xdr:nvPicPr>
        <xdr:cNvPr id="12" name="Picture 201">
          <a:extLst>
            <a:ext uri="{FF2B5EF4-FFF2-40B4-BE49-F238E27FC236}">
              <a16:creationId xmlns:a16="http://schemas.microsoft.com/office/drawing/2014/main" id="{94ED2810-60E2-4FC3-AD9B-B10CBCA2E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400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10053</xdr:colOff>
      <xdr:row>12</xdr:row>
      <xdr:rowOff>385176</xdr:rowOff>
    </xdr:from>
    <xdr:to>
      <xdr:col>6</xdr:col>
      <xdr:colOff>346603</xdr:colOff>
      <xdr:row>12</xdr:row>
      <xdr:rowOff>728851</xdr:rowOff>
    </xdr:to>
    <xdr:pic>
      <xdr:nvPicPr>
        <xdr:cNvPr id="13" name="Picture 197">
          <a:extLst>
            <a:ext uri="{FF2B5EF4-FFF2-40B4-BE49-F238E27FC236}">
              <a16:creationId xmlns:a16="http://schemas.microsoft.com/office/drawing/2014/main" id="{85C5E3BD-CDF4-4657-802A-9CA27AE24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4301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446321</xdr:colOff>
      <xdr:row>15</xdr:row>
      <xdr:rowOff>395244</xdr:rowOff>
    </xdr:from>
    <xdr:to>
      <xdr:col>5</xdr:col>
      <xdr:colOff>781111</xdr:colOff>
      <xdr:row>15</xdr:row>
      <xdr:rowOff>738918</xdr:rowOff>
    </xdr:to>
    <xdr:pic>
      <xdr:nvPicPr>
        <xdr:cNvPr id="14" name="Picture 211">
          <a:extLst>
            <a:ext uri="{FF2B5EF4-FFF2-40B4-BE49-F238E27FC236}">
              <a16:creationId xmlns:a16="http://schemas.microsoft.com/office/drawing/2014/main" id="{FB21D7B3-D1E2-4B54-B602-09A861C25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012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18</xdr:row>
      <xdr:rowOff>387624</xdr:rowOff>
    </xdr:from>
    <xdr:to>
      <xdr:col>3</xdr:col>
      <xdr:colOff>584687</xdr:colOff>
      <xdr:row>18</xdr:row>
      <xdr:rowOff>731298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9AAB2AEE-2596-45C2-8E76-61F414DF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375118</xdr:colOff>
      <xdr:row>15</xdr:row>
      <xdr:rowOff>411542</xdr:rowOff>
    </xdr:from>
    <xdr:to>
      <xdr:col>6</xdr:col>
      <xdr:colOff>712210</xdr:colOff>
      <xdr:row>15</xdr:row>
      <xdr:rowOff>755216</xdr:rowOff>
    </xdr:to>
    <xdr:pic>
      <xdr:nvPicPr>
        <xdr:cNvPr id="17" name="Picture 201">
          <a:extLst>
            <a:ext uri="{FF2B5EF4-FFF2-40B4-BE49-F238E27FC236}">
              <a16:creationId xmlns:a16="http://schemas.microsoft.com/office/drawing/2014/main" id="{DAEEBAE6-3FF4-4386-9096-ECCB0039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807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64131</xdr:colOff>
      <xdr:row>15</xdr:row>
      <xdr:rowOff>414673</xdr:rowOff>
    </xdr:from>
    <xdr:to>
      <xdr:col>6</xdr:col>
      <xdr:colOff>400681</xdr:colOff>
      <xdr:row>15</xdr:row>
      <xdr:rowOff>758348</xdr:rowOff>
    </xdr:to>
    <xdr:pic>
      <xdr:nvPicPr>
        <xdr:cNvPr id="18" name="Picture 197">
          <a:extLst>
            <a:ext uri="{FF2B5EF4-FFF2-40B4-BE49-F238E27FC236}">
              <a16:creationId xmlns:a16="http://schemas.microsoft.com/office/drawing/2014/main" id="{0C0D8317-E995-4396-B4F8-CF3B99CBF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709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399631</xdr:colOff>
      <xdr:row>15</xdr:row>
      <xdr:rowOff>408264</xdr:rowOff>
    </xdr:from>
    <xdr:to>
      <xdr:col>7</xdr:col>
      <xdr:colOff>736723</xdr:colOff>
      <xdr:row>15</xdr:row>
      <xdr:rowOff>751938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5A97E02D-747F-4909-88EB-6955DF3B4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1751" y="54374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451238</xdr:colOff>
      <xdr:row>18</xdr:row>
      <xdr:rowOff>383773</xdr:rowOff>
    </xdr:from>
    <xdr:to>
      <xdr:col>5</xdr:col>
      <xdr:colOff>786028</xdr:colOff>
      <xdr:row>18</xdr:row>
      <xdr:rowOff>727447</xdr:rowOff>
    </xdr:to>
    <xdr:pic>
      <xdr:nvPicPr>
        <xdr:cNvPr id="20" name="Picture 211">
          <a:extLst>
            <a:ext uri="{FF2B5EF4-FFF2-40B4-BE49-F238E27FC236}">
              <a16:creationId xmlns:a16="http://schemas.microsoft.com/office/drawing/2014/main" id="{B4827CBF-B32A-44CB-A522-EEE10BDF6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8503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172802</xdr:colOff>
      <xdr:row>18</xdr:row>
      <xdr:rowOff>392470</xdr:rowOff>
    </xdr:from>
    <xdr:to>
      <xdr:col>6</xdr:col>
      <xdr:colOff>509352</xdr:colOff>
      <xdr:row>18</xdr:row>
      <xdr:rowOff>736145</xdr:rowOff>
    </xdr:to>
    <xdr:pic>
      <xdr:nvPicPr>
        <xdr:cNvPr id="21" name="Picture 197">
          <a:extLst>
            <a:ext uri="{FF2B5EF4-FFF2-40B4-BE49-F238E27FC236}">
              <a16:creationId xmlns:a16="http://schemas.microsoft.com/office/drawing/2014/main" id="{B8A3F9F8-3C40-49E3-8914-BA6D8C8CB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0576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329661</xdr:colOff>
      <xdr:row>15</xdr:row>
      <xdr:rowOff>427778</xdr:rowOff>
    </xdr:from>
    <xdr:to>
      <xdr:col>4</xdr:col>
      <xdr:colOff>664451</xdr:colOff>
      <xdr:row>15</xdr:row>
      <xdr:rowOff>771452</xdr:rowOff>
    </xdr:to>
    <xdr:pic>
      <xdr:nvPicPr>
        <xdr:cNvPr id="22" name="Picture 211">
          <a:extLst>
            <a:ext uri="{FF2B5EF4-FFF2-40B4-BE49-F238E27FC236}">
              <a16:creationId xmlns:a16="http://schemas.microsoft.com/office/drawing/2014/main" id="{FC2AEE52-AA7F-4D35-8C62-F221A0200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430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329661</xdr:colOff>
      <xdr:row>18</xdr:row>
      <xdr:rowOff>382061</xdr:rowOff>
    </xdr:from>
    <xdr:to>
      <xdr:col>4</xdr:col>
      <xdr:colOff>664451</xdr:colOff>
      <xdr:row>18</xdr:row>
      <xdr:rowOff>725735</xdr:rowOff>
    </xdr:to>
    <xdr:pic>
      <xdr:nvPicPr>
        <xdr:cNvPr id="23" name="Picture 211">
          <a:extLst>
            <a:ext uri="{FF2B5EF4-FFF2-40B4-BE49-F238E27FC236}">
              <a16:creationId xmlns:a16="http://schemas.microsoft.com/office/drawing/2014/main" id="{6231F043-DFDA-4F0A-BB26-BD290BC80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430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5</xdr:col>
      <xdr:colOff>218668</xdr:colOff>
      <xdr:row>9</xdr:row>
      <xdr:rowOff>154113</xdr:rowOff>
    </xdr:from>
    <xdr:to>
      <xdr:col>5</xdr:col>
      <xdr:colOff>555218</xdr:colOff>
      <xdr:row>9</xdr:row>
      <xdr:rowOff>497013</xdr:rowOff>
    </xdr:to>
    <xdr:pic>
      <xdr:nvPicPr>
        <xdr:cNvPr id="24" name="Picture 236">
          <a:extLst>
            <a:ext uri="{FF2B5EF4-FFF2-40B4-BE49-F238E27FC236}">
              <a16:creationId xmlns:a16="http://schemas.microsoft.com/office/drawing/2014/main" id="{2B6DAF78-3F95-4442-BC82-600D07A24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5246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5</xdr:col>
      <xdr:colOff>184421</xdr:colOff>
      <xdr:row>12</xdr:row>
      <xdr:rowOff>145550</xdr:rowOff>
    </xdr:from>
    <xdr:to>
      <xdr:col>5</xdr:col>
      <xdr:colOff>521587</xdr:colOff>
      <xdr:row>12</xdr:row>
      <xdr:rowOff>488676</xdr:rowOff>
    </xdr:to>
    <xdr:pic>
      <xdr:nvPicPr>
        <xdr:cNvPr id="25" name="Picture 273">
          <a:extLst>
            <a:ext uri="{FF2B5EF4-FFF2-40B4-BE49-F238E27FC236}">
              <a16:creationId xmlns:a16="http://schemas.microsoft.com/office/drawing/2014/main" id="{140B6803-FEB6-401D-9A47-870B1F33F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822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184421</xdr:colOff>
      <xdr:row>15</xdr:row>
      <xdr:rowOff>179413</xdr:rowOff>
    </xdr:from>
    <xdr:to>
      <xdr:col>5</xdr:col>
      <xdr:colOff>521587</xdr:colOff>
      <xdr:row>15</xdr:row>
      <xdr:rowOff>522539</xdr:rowOff>
    </xdr:to>
    <xdr:pic>
      <xdr:nvPicPr>
        <xdr:cNvPr id="26" name="Picture 273">
          <a:extLst>
            <a:ext uri="{FF2B5EF4-FFF2-40B4-BE49-F238E27FC236}">
              <a16:creationId xmlns:a16="http://schemas.microsoft.com/office/drawing/2014/main" id="{DE5AC265-0079-4401-A3CE-0EAD55BC5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822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184421</xdr:colOff>
      <xdr:row>18</xdr:row>
      <xdr:rowOff>175856</xdr:rowOff>
    </xdr:from>
    <xdr:to>
      <xdr:col>5</xdr:col>
      <xdr:colOff>521587</xdr:colOff>
      <xdr:row>18</xdr:row>
      <xdr:rowOff>518982</xdr:rowOff>
    </xdr:to>
    <xdr:pic>
      <xdr:nvPicPr>
        <xdr:cNvPr id="27" name="Picture 273">
          <a:extLst>
            <a:ext uri="{FF2B5EF4-FFF2-40B4-BE49-F238E27FC236}">
              <a16:creationId xmlns:a16="http://schemas.microsoft.com/office/drawing/2014/main" id="{073058E0-410B-43E0-BEB0-15392D4C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822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CCC9B162-0977-4F36-A6DD-4E9E47820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39" name="Picture 239">
          <a:extLst>
            <a:ext uri="{FF2B5EF4-FFF2-40B4-BE49-F238E27FC236}">
              <a16:creationId xmlns:a16="http://schemas.microsoft.com/office/drawing/2014/main" id="{D203B6DC-051C-4C97-A2F9-59DA457DF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>
    <xdr:from>
      <xdr:col>2</xdr:col>
      <xdr:colOff>247595</xdr:colOff>
      <xdr:row>15</xdr:row>
      <xdr:rowOff>335267</xdr:rowOff>
    </xdr:from>
    <xdr:to>
      <xdr:col>2</xdr:col>
      <xdr:colOff>584687</xdr:colOff>
      <xdr:row>15</xdr:row>
      <xdr:rowOff>678941</xdr:rowOff>
    </xdr:to>
    <xdr:pic>
      <xdr:nvPicPr>
        <xdr:cNvPr id="141" name="Picture 217">
          <a:extLst>
            <a:ext uri="{FF2B5EF4-FFF2-40B4-BE49-F238E27FC236}">
              <a16:creationId xmlns:a16="http://schemas.microsoft.com/office/drawing/2014/main" id="{6A23BFA0-07FA-4CB5-84C8-3EA60172E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3915" y="528064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247595</xdr:colOff>
      <xdr:row>12</xdr:row>
      <xdr:rowOff>350993</xdr:rowOff>
    </xdr:from>
    <xdr:to>
      <xdr:col>2</xdr:col>
      <xdr:colOff>584687</xdr:colOff>
      <xdr:row>12</xdr:row>
      <xdr:rowOff>694667</xdr:rowOff>
    </xdr:to>
    <xdr:pic>
      <xdr:nvPicPr>
        <xdr:cNvPr id="142" name="Picture 205">
          <a:extLst>
            <a:ext uri="{FF2B5EF4-FFF2-40B4-BE49-F238E27FC236}">
              <a16:creationId xmlns:a16="http://schemas.microsoft.com/office/drawing/2014/main" id="{110F16B1-ECE5-4C0D-8962-5933C14E7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3915" y="416861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247595</xdr:colOff>
      <xdr:row>18</xdr:row>
      <xdr:rowOff>372384</xdr:rowOff>
    </xdr:from>
    <xdr:to>
      <xdr:col>2</xdr:col>
      <xdr:colOff>584687</xdr:colOff>
      <xdr:row>18</xdr:row>
      <xdr:rowOff>716058</xdr:rowOff>
    </xdr:to>
    <xdr:pic>
      <xdr:nvPicPr>
        <xdr:cNvPr id="143" name="Picture 216">
          <a:extLst>
            <a:ext uri="{FF2B5EF4-FFF2-40B4-BE49-F238E27FC236}">
              <a16:creationId xmlns:a16="http://schemas.microsoft.com/office/drawing/2014/main" id="{FBFB31F3-0A06-4FEE-88BE-E5FB59F91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3915" y="643790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316175</xdr:colOff>
      <xdr:row>15</xdr:row>
      <xdr:rowOff>320027</xdr:rowOff>
    </xdr:from>
    <xdr:to>
      <xdr:col>1</xdr:col>
      <xdr:colOff>653267</xdr:colOff>
      <xdr:row>15</xdr:row>
      <xdr:rowOff>663701</xdr:rowOff>
    </xdr:to>
    <xdr:pic>
      <xdr:nvPicPr>
        <xdr:cNvPr id="144" name="Picture 217">
          <a:extLst>
            <a:ext uri="{FF2B5EF4-FFF2-40B4-BE49-F238E27FC236}">
              <a16:creationId xmlns:a16="http://schemas.microsoft.com/office/drawing/2014/main" id="{FF026184-B67B-470F-A273-2607B254C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335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316175</xdr:colOff>
      <xdr:row>12</xdr:row>
      <xdr:rowOff>335753</xdr:rowOff>
    </xdr:from>
    <xdr:to>
      <xdr:col>1</xdr:col>
      <xdr:colOff>653267</xdr:colOff>
      <xdr:row>12</xdr:row>
      <xdr:rowOff>679427</xdr:rowOff>
    </xdr:to>
    <xdr:pic>
      <xdr:nvPicPr>
        <xdr:cNvPr id="145" name="Picture 205">
          <a:extLst>
            <a:ext uri="{FF2B5EF4-FFF2-40B4-BE49-F238E27FC236}">
              <a16:creationId xmlns:a16="http://schemas.microsoft.com/office/drawing/2014/main" id="{AA1F6BF5-DC25-4255-A738-97F7D4FC1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335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316175</xdr:colOff>
      <xdr:row>18</xdr:row>
      <xdr:rowOff>357144</xdr:rowOff>
    </xdr:from>
    <xdr:to>
      <xdr:col>1</xdr:col>
      <xdr:colOff>653267</xdr:colOff>
      <xdr:row>18</xdr:row>
      <xdr:rowOff>700818</xdr:rowOff>
    </xdr:to>
    <xdr:pic>
      <xdr:nvPicPr>
        <xdr:cNvPr id="146" name="Picture 216">
          <a:extLst>
            <a:ext uri="{FF2B5EF4-FFF2-40B4-BE49-F238E27FC236}">
              <a16:creationId xmlns:a16="http://schemas.microsoft.com/office/drawing/2014/main" id="{B5BC7832-2AAE-41A4-9768-DC50DE605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335" y="6422664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411480</xdr:colOff>
      <xdr:row>0</xdr:row>
      <xdr:rowOff>0</xdr:rowOff>
    </xdr:from>
    <xdr:to>
      <xdr:col>8</xdr:col>
      <xdr:colOff>9809</xdr:colOff>
      <xdr:row>1</xdr:row>
      <xdr:rowOff>486787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80C86F0B-1D5F-4D92-A7B7-A0A414E92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444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8" name="Rectangle 147">
          <a:extLst>
            <a:ext uri="{FF2B5EF4-FFF2-40B4-BE49-F238E27FC236}">
              <a16:creationId xmlns:a16="http://schemas.microsoft.com/office/drawing/2014/main" id="{C111BE5F-BFFE-4391-B06F-D023A92A72AB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F5E177A5-EF61-47C9-AB85-E419C8CD2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968286E5-4CE6-485E-A107-AF39293DE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088392D0-4F55-4401-81A4-CCA7AEA4D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52" name="Picture 238">
          <a:extLst>
            <a:ext uri="{FF2B5EF4-FFF2-40B4-BE49-F238E27FC236}">
              <a16:creationId xmlns:a16="http://schemas.microsoft.com/office/drawing/2014/main" id="{3D0B1C44-64B6-4AC8-9AD2-A2A606546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3" name="Pentagone régulier 49">
          <a:extLst>
            <a:ext uri="{FF2B5EF4-FFF2-40B4-BE49-F238E27FC236}">
              <a16:creationId xmlns:a16="http://schemas.microsoft.com/office/drawing/2014/main" id="{75E63946-792A-4A75-8F38-92A8B22706C4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id="{8D6A00BE-5C82-4726-80A7-229CB318244C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id="{01F2881D-23E8-4CA9-8CC5-1FD93EFD55D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128A69C8-5B10-4B43-B4AC-2FD5C057E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003BC28C-F97B-42CB-8C50-625FFB94B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8FDBB64A-5DEC-4374-B41F-460A766AA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4058F174-036C-4AB0-B79F-82445376B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id="{B4A98231-5CB8-473D-B72D-AC394781030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F1BA6077-CC45-47A2-855E-ADC8AA9549FE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3E8066C6-199F-4DF5-9835-2A77D31BF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id="{6B1B44D5-8236-458D-BD13-A031246BE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8F24BF39-A2D9-4ABE-834C-A4A711880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id="{B79635EF-3337-4BC7-ACC7-6AC61E331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id="{DCFEA7B6-0571-4AC2-A532-ECAC794A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id="{09CA3493-4863-491B-9A38-A3984619F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77243CB3-3175-4F42-869F-40794AD33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CAA4F2BA-D7DD-4444-89B5-EF2C0BE6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4F152557-2133-4F36-B76F-E32D7CA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9DE39A0C-94FD-4E75-9709-A8533EFD9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CB1C37A3-298D-4618-82E0-713EDC427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01A5F549-81B5-4939-A3D3-6DFB4567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EFE525E-FFB9-4078-BCF3-FD4182A63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F6F62C43-9F5C-4EA9-95BE-7267F262D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F7C38034-07D4-4B98-BA7E-D05FAD9734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73B7361-7AE6-4282-BBF0-239CFECCE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C54A551-96BA-47E0-B830-6091F988F7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6087C9AF-7046-4C3C-A5E0-074A7A8ED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C4FC6C36-E517-4ABC-8CEC-D02FFD50DC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FE61EDDB-4071-4889-83BF-BEE22A13D1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5D61446-7562-4E39-9139-275DA89F8C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0167F12-2EF9-47C2-8EA2-0D2D97397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A996527B-F479-49F7-9C66-A9F79CE693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A3FA7AF2-128C-4FF6-B1A1-38E05CB1D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7F61B33D-F4FE-401A-9FFA-19E34AE291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23A7968A-3760-4B26-B157-5B8EC6B9D5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2E2A6517-8F0E-48FC-A24D-239B10BD5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8DE30225-D856-4638-A88E-B3596E150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50B0AA7C-35EE-4EC9-8F7A-BB289954B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2806A969-2474-4AB8-99EF-78967E26C0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790ED9F1-1CD0-4E13-9AC0-79C7A59D0E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A1A37672-9541-443D-9FEC-173F33F8FD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3B00F8C-5DF0-4A5C-AD6D-4BA0131661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8AAFC8CE-0FAD-4CFE-AAC4-199305A8CE6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id="{472E64AD-332F-4EA6-B4B3-E229BEC95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id="{9F5AB3F0-607D-4043-81C2-663AE57F5DA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5CF76A2A-8854-415B-A4F2-88A203FBFD6B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99060</xdr:colOff>
      <xdr:row>9</xdr:row>
      <xdr:rowOff>175260</xdr:rowOff>
    </xdr:from>
    <xdr:to>
      <xdr:col>7</xdr:col>
      <xdr:colOff>437854</xdr:colOff>
      <xdr:row>9</xdr:row>
      <xdr:rowOff>462152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D769E090-DC9B-4728-B90C-0565CE3B322D}"/>
            </a:ext>
          </a:extLst>
        </xdr:cNvPr>
        <xdr:cNvGrpSpPr/>
      </xdr:nvGrpSpPr>
      <xdr:grpSpPr>
        <a:xfrm>
          <a:off x="6252210" y="288036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8A62889E-5FC9-4788-8215-03188957FD1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0029E609-7D59-44EC-9EA2-52A356D13ED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99060</xdr:colOff>
      <xdr:row>12</xdr:row>
      <xdr:rowOff>217170</xdr:rowOff>
    </xdr:from>
    <xdr:to>
      <xdr:col>7</xdr:col>
      <xdr:colOff>437854</xdr:colOff>
      <xdr:row>12</xdr:row>
      <xdr:rowOff>504062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45B62DBA-7183-4DBC-82EB-9E8FE4A183AF}"/>
            </a:ext>
          </a:extLst>
        </xdr:cNvPr>
        <xdr:cNvGrpSpPr/>
      </xdr:nvGrpSpPr>
      <xdr:grpSpPr>
        <a:xfrm>
          <a:off x="6252210" y="404622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ABBAA5F8-AC3B-4D2B-AC60-C0200C9B472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ADDEE519-82BA-4CC6-AB61-D2F6D4D015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99060</xdr:colOff>
      <xdr:row>15</xdr:row>
      <xdr:rowOff>243840</xdr:rowOff>
    </xdr:from>
    <xdr:to>
      <xdr:col>7</xdr:col>
      <xdr:colOff>437854</xdr:colOff>
      <xdr:row>15</xdr:row>
      <xdr:rowOff>530732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B374DC68-E1B2-4463-8CE9-84A145391944}"/>
            </a:ext>
          </a:extLst>
        </xdr:cNvPr>
        <xdr:cNvGrpSpPr/>
      </xdr:nvGrpSpPr>
      <xdr:grpSpPr>
        <a:xfrm>
          <a:off x="6252210" y="520636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1D255A47-EE22-4343-BDCC-1573C7B2C36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42DCC7D8-7FDC-4D21-A5AB-EB3D37B1D21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213360</xdr:colOff>
      <xdr:row>18</xdr:row>
      <xdr:rowOff>335280</xdr:rowOff>
    </xdr:from>
    <xdr:to>
      <xdr:col>7</xdr:col>
      <xdr:colOff>552154</xdr:colOff>
      <xdr:row>18</xdr:row>
      <xdr:rowOff>622172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B7826935-7DF2-4CDD-9118-843002D887F4}"/>
            </a:ext>
          </a:extLst>
        </xdr:cNvPr>
        <xdr:cNvGrpSpPr/>
      </xdr:nvGrpSpPr>
      <xdr:grpSpPr>
        <a:xfrm>
          <a:off x="6366510" y="642175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96C61959-6E81-42C7-B28B-5A912E892D6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73F43F30-0393-4922-8089-41DDC4CE1AA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44A3A4D6-A440-4586-AD4E-805E275FA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391996</xdr:colOff>
      <xdr:row>9</xdr:row>
      <xdr:rowOff>377130</xdr:rowOff>
    </xdr:from>
    <xdr:to>
      <xdr:col>7</xdr:col>
      <xdr:colOff>729088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9C052E11-F85A-40B4-A5D5-E1D38E036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116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335131</xdr:colOff>
      <xdr:row>12</xdr:row>
      <xdr:rowOff>331410</xdr:rowOff>
    </xdr:from>
    <xdr:to>
      <xdr:col>1</xdr:col>
      <xdr:colOff>672223</xdr:colOff>
      <xdr:row>12</xdr:row>
      <xdr:rowOff>675084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48EFBA0B-182B-449E-BFAC-F425C4569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2291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329661</xdr:colOff>
      <xdr:row>12</xdr:row>
      <xdr:rowOff>365747</xdr:rowOff>
    </xdr:from>
    <xdr:to>
      <xdr:col>5</xdr:col>
      <xdr:colOff>666753</xdr:colOff>
      <xdr:row>12</xdr:row>
      <xdr:rowOff>709421</xdr:rowOff>
    </xdr:to>
    <xdr:pic>
      <xdr:nvPicPr>
        <xdr:cNvPr id="4" name="Picture 211">
          <a:extLst>
            <a:ext uri="{FF2B5EF4-FFF2-40B4-BE49-F238E27FC236}">
              <a16:creationId xmlns:a16="http://schemas.microsoft.com/office/drawing/2014/main" id="{8D062F36-9FD7-483F-A5ED-4FC32DE87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46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414871</xdr:colOff>
      <xdr:row>15</xdr:row>
      <xdr:rowOff>305216</xdr:rowOff>
    </xdr:from>
    <xdr:to>
      <xdr:col>1</xdr:col>
      <xdr:colOff>751963</xdr:colOff>
      <xdr:row>15</xdr:row>
      <xdr:rowOff>648890</xdr:rowOff>
    </xdr:to>
    <xdr:pic>
      <xdr:nvPicPr>
        <xdr:cNvPr id="5" name="Picture 214">
          <a:extLst>
            <a:ext uri="{FF2B5EF4-FFF2-40B4-BE49-F238E27FC236}">
              <a16:creationId xmlns:a16="http://schemas.microsoft.com/office/drawing/2014/main" id="{8F4CBE2F-6C92-41F5-9B67-60631B49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031" y="525059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247595</xdr:colOff>
      <xdr:row>15</xdr:row>
      <xdr:rowOff>350507</xdr:rowOff>
    </xdr:from>
    <xdr:to>
      <xdr:col>4</xdr:col>
      <xdr:colOff>584687</xdr:colOff>
      <xdr:row>15</xdr:row>
      <xdr:rowOff>694181</xdr:rowOff>
    </xdr:to>
    <xdr:pic>
      <xdr:nvPicPr>
        <xdr:cNvPr id="6" name="Picture 217">
          <a:extLst>
            <a:ext uri="{FF2B5EF4-FFF2-40B4-BE49-F238E27FC236}">
              <a16:creationId xmlns:a16="http://schemas.microsoft.com/office/drawing/2014/main" id="{A72833EA-4F93-4BAE-8D5C-A662DBD78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35" y="529588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81009</xdr:colOff>
      <xdr:row>9</xdr:row>
      <xdr:rowOff>380261</xdr:rowOff>
    </xdr:from>
    <xdr:to>
      <xdr:col>7</xdr:col>
      <xdr:colOff>417559</xdr:colOff>
      <xdr:row>9</xdr:row>
      <xdr:rowOff>723936</xdr:rowOff>
    </xdr:to>
    <xdr:pic>
      <xdr:nvPicPr>
        <xdr:cNvPr id="7" name="Picture 197">
          <a:extLst>
            <a:ext uri="{FF2B5EF4-FFF2-40B4-BE49-F238E27FC236}">
              <a16:creationId xmlns:a16="http://schemas.microsoft.com/office/drawing/2014/main" id="{BCA77CCE-DBED-491C-ACB9-9D7F5F1D6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13129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247595</xdr:colOff>
      <xdr:row>12</xdr:row>
      <xdr:rowOff>366233</xdr:rowOff>
    </xdr:from>
    <xdr:to>
      <xdr:col>4</xdr:col>
      <xdr:colOff>584687</xdr:colOff>
      <xdr:row>12</xdr:row>
      <xdr:rowOff>709907</xdr:rowOff>
    </xdr:to>
    <xdr:pic>
      <xdr:nvPicPr>
        <xdr:cNvPr id="8" name="Picture 205">
          <a:extLst>
            <a:ext uri="{FF2B5EF4-FFF2-40B4-BE49-F238E27FC236}">
              <a16:creationId xmlns:a16="http://schemas.microsoft.com/office/drawing/2014/main" id="{FD9648C6-62F6-4272-982E-BF456022E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35" y="41838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392243</xdr:colOff>
      <xdr:row>12</xdr:row>
      <xdr:rowOff>365747</xdr:rowOff>
    </xdr:from>
    <xdr:to>
      <xdr:col>6</xdr:col>
      <xdr:colOff>729335</xdr:colOff>
      <xdr:row>12</xdr:row>
      <xdr:rowOff>709421</xdr:rowOff>
    </xdr:to>
    <xdr:pic>
      <xdr:nvPicPr>
        <xdr:cNvPr id="9" name="Picture 211">
          <a:extLst>
            <a:ext uri="{FF2B5EF4-FFF2-40B4-BE49-F238E27FC236}">
              <a16:creationId xmlns:a16="http://schemas.microsoft.com/office/drawing/2014/main" id="{F9E09927-4F6B-4A44-BD27-DC06BE178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5203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321040</xdr:colOff>
      <xdr:row>12</xdr:row>
      <xdr:rowOff>382045</xdr:rowOff>
    </xdr:from>
    <xdr:to>
      <xdr:col>7</xdr:col>
      <xdr:colOff>658132</xdr:colOff>
      <xdr:row>12</xdr:row>
      <xdr:rowOff>725719</xdr:rowOff>
    </xdr:to>
    <xdr:pic>
      <xdr:nvPicPr>
        <xdr:cNvPr id="10" name="Picture 201">
          <a:extLst>
            <a:ext uri="{FF2B5EF4-FFF2-40B4-BE49-F238E27FC236}">
              <a16:creationId xmlns:a16="http://schemas.microsoft.com/office/drawing/2014/main" id="{69629515-B729-403F-9809-1CEBB7C2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3160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10053</xdr:colOff>
      <xdr:row>12</xdr:row>
      <xdr:rowOff>385176</xdr:rowOff>
    </xdr:from>
    <xdr:to>
      <xdr:col>7</xdr:col>
      <xdr:colOff>346603</xdr:colOff>
      <xdr:row>12</xdr:row>
      <xdr:rowOff>728851</xdr:rowOff>
    </xdr:to>
    <xdr:pic>
      <xdr:nvPicPr>
        <xdr:cNvPr id="11" name="Picture 197">
          <a:extLst>
            <a:ext uri="{FF2B5EF4-FFF2-40B4-BE49-F238E27FC236}">
              <a16:creationId xmlns:a16="http://schemas.microsoft.com/office/drawing/2014/main" id="{4B0597E1-F119-42AF-8589-33AAEA47F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42173" y="4202796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446321</xdr:colOff>
      <xdr:row>15</xdr:row>
      <xdr:rowOff>395244</xdr:rowOff>
    </xdr:from>
    <xdr:to>
      <xdr:col>6</xdr:col>
      <xdr:colOff>781111</xdr:colOff>
      <xdr:row>15</xdr:row>
      <xdr:rowOff>738918</xdr:rowOff>
    </xdr:to>
    <xdr:pic>
      <xdr:nvPicPr>
        <xdr:cNvPr id="12" name="Picture 211">
          <a:extLst>
            <a:ext uri="{FF2B5EF4-FFF2-40B4-BE49-F238E27FC236}">
              <a16:creationId xmlns:a16="http://schemas.microsoft.com/office/drawing/2014/main" id="{81CEFB9A-6F6F-402E-A378-C97068F54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9281" y="5340624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247595</xdr:colOff>
      <xdr:row>18</xdr:row>
      <xdr:rowOff>387624</xdr:rowOff>
    </xdr:from>
    <xdr:to>
      <xdr:col>4</xdr:col>
      <xdr:colOff>584687</xdr:colOff>
      <xdr:row>18</xdr:row>
      <xdr:rowOff>731298</xdr:rowOff>
    </xdr:to>
    <xdr:pic>
      <xdr:nvPicPr>
        <xdr:cNvPr id="13" name="Picture 216">
          <a:extLst>
            <a:ext uri="{FF2B5EF4-FFF2-40B4-BE49-F238E27FC236}">
              <a16:creationId xmlns:a16="http://schemas.microsoft.com/office/drawing/2014/main" id="{CFDCDCF5-89A3-43D0-AD31-50C22F909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82235" y="645314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375118</xdr:colOff>
      <xdr:row>15</xdr:row>
      <xdr:rowOff>411542</xdr:rowOff>
    </xdr:from>
    <xdr:to>
      <xdr:col>7</xdr:col>
      <xdr:colOff>712210</xdr:colOff>
      <xdr:row>15</xdr:row>
      <xdr:rowOff>755216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2806D816-61C9-490A-9641-EFDDD41A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7238" y="535692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64131</xdr:colOff>
      <xdr:row>15</xdr:row>
      <xdr:rowOff>414673</xdr:rowOff>
    </xdr:from>
    <xdr:to>
      <xdr:col>7</xdr:col>
      <xdr:colOff>400681</xdr:colOff>
      <xdr:row>15</xdr:row>
      <xdr:rowOff>758348</xdr:rowOff>
    </xdr:to>
    <xdr:pic>
      <xdr:nvPicPr>
        <xdr:cNvPr id="15" name="Picture 197">
          <a:extLst>
            <a:ext uri="{FF2B5EF4-FFF2-40B4-BE49-F238E27FC236}">
              <a16:creationId xmlns:a16="http://schemas.microsoft.com/office/drawing/2014/main" id="{52B6488C-786A-4173-A8D0-949C433F3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96251" y="5360053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297313</xdr:colOff>
      <xdr:row>18</xdr:row>
      <xdr:rowOff>362544</xdr:rowOff>
    </xdr:from>
    <xdr:to>
      <xdr:col>1</xdr:col>
      <xdr:colOff>634405</xdr:colOff>
      <xdr:row>18</xdr:row>
      <xdr:rowOff>706218</xdr:rowOff>
    </xdr:to>
    <xdr:pic>
      <xdr:nvPicPr>
        <xdr:cNvPr id="16" name="Picture 201">
          <a:extLst>
            <a:ext uri="{FF2B5EF4-FFF2-40B4-BE49-F238E27FC236}">
              <a16:creationId xmlns:a16="http://schemas.microsoft.com/office/drawing/2014/main" id="{D1D9EB92-DEF0-4F93-AB13-AFEADE65F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473" y="642806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451238</xdr:colOff>
      <xdr:row>18</xdr:row>
      <xdr:rowOff>383773</xdr:rowOff>
    </xdr:from>
    <xdr:to>
      <xdr:col>6</xdr:col>
      <xdr:colOff>786028</xdr:colOff>
      <xdr:row>18</xdr:row>
      <xdr:rowOff>727447</xdr:rowOff>
    </xdr:to>
    <xdr:pic>
      <xdr:nvPicPr>
        <xdr:cNvPr id="17" name="Picture 211">
          <a:extLst>
            <a:ext uri="{FF2B5EF4-FFF2-40B4-BE49-F238E27FC236}">
              <a16:creationId xmlns:a16="http://schemas.microsoft.com/office/drawing/2014/main" id="{C1A31813-45E6-4DAD-84B6-7897EF8CC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4198" y="6449293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172802</xdr:colOff>
      <xdr:row>18</xdr:row>
      <xdr:rowOff>392470</xdr:rowOff>
    </xdr:from>
    <xdr:to>
      <xdr:col>7</xdr:col>
      <xdr:colOff>509352</xdr:colOff>
      <xdr:row>18</xdr:row>
      <xdr:rowOff>736145</xdr:rowOff>
    </xdr:to>
    <xdr:pic>
      <xdr:nvPicPr>
        <xdr:cNvPr id="18" name="Picture 197">
          <a:extLst>
            <a:ext uri="{FF2B5EF4-FFF2-40B4-BE49-F238E27FC236}">
              <a16:creationId xmlns:a16="http://schemas.microsoft.com/office/drawing/2014/main" id="{3E318DB6-F8F5-4D7B-A9EE-34774E7E6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4922" y="6457990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329661</xdr:colOff>
      <xdr:row>15</xdr:row>
      <xdr:rowOff>427778</xdr:rowOff>
    </xdr:from>
    <xdr:to>
      <xdr:col>5</xdr:col>
      <xdr:colOff>664451</xdr:colOff>
      <xdr:row>15</xdr:row>
      <xdr:rowOff>771452</xdr:rowOff>
    </xdr:to>
    <xdr:pic>
      <xdr:nvPicPr>
        <xdr:cNvPr id="19" name="Picture 211">
          <a:extLst>
            <a:ext uri="{FF2B5EF4-FFF2-40B4-BE49-F238E27FC236}">
              <a16:creationId xmlns:a16="http://schemas.microsoft.com/office/drawing/2014/main" id="{D20CFF73-3E22-47FF-9F3F-26FC9E3D9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461" y="5373158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329661</xdr:colOff>
      <xdr:row>18</xdr:row>
      <xdr:rowOff>382061</xdr:rowOff>
    </xdr:from>
    <xdr:to>
      <xdr:col>5</xdr:col>
      <xdr:colOff>664451</xdr:colOff>
      <xdr:row>18</xdr:row>
      <xdr:rowOff>725735</xdr:rowOff>
    </xdr:to>
    <xdr:pic>
      <xdr:nvPicPr>
        <xdr:cNvPr id="20" name="Picture 211">
          <a:extLst>
            <a:ext uri="{FF2B5EF4-FFF2-40B4-BE49-F238E27FC236}">
              <a16:creationId xmlns:a16="http://schemas.microsoft.com/office/drawing/2014/main" id="{C834F56C-AC6F-4E26-9A66-D82684758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3461" y="6447581"/>
          <a:ext cx="334790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218668</xdr:colOff>
      <xdr:row>9</xdr:row>
      <xdr:rowOff>154113</xdr:rowOff>
    </xdr:from>
    <xdr:to>
      <xdr:col>6</xdr:col>
      <xdr:colOff>555218</xdr:colOff>
      <xdr:row>9</xdr:row>
      <xdr:rowOff>497013</xdr:rowOff>
    </xdr:to>
    <xdr:pic>
      <xdr:nvPicPr>
        <xdr:cNvPr id="21" name="Picture 236">
          <a:extLst>
            <a:ext uri="{FF2B5EF4-FFF2-40B4-BE49-F238E27FC236}">
              <a16:creationId xmlns:a16="http://schemas.microsoft.com/office/drawing/2014/main" id="{B775429F-EABF-473A-A000-2D00981CA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1628" y="2851593"/>
          <a:ext cx="336550" cy="342900"/>
        </a:xfrm>
        <a:prstGeom prst="rect">
          <a:avLst/>
        </a:prstGeom>
      </xdr:spPr>
    </xdr:pic>
    <xdr:clientData/>
  </xdr:twoCellAnchor>
  <xdr:twoCellAnchor>
    <xdr:from>
      <xdr:col>6</xdr:col>
      <xdr:colOff>184421</xdr:colOff>
      <xdr:row>12</xdr:row>
      <xdr:rowOff>145550</xdr:rowOff>
    </xdr:from>
    <xdr:to>
      <xdr:col>6</xdr:col>
      <xdr:colOff>521587</xdr:colOff>
      <xdr:row>12</xdr:row>
      <xdr:rowOff>488676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6E2B3A1C-D244-46E9-AF24-48928C311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7381" y="3963170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184421</xdr:colOff>
      <xdr:row>15</xdr:row>
      <xdr:rowOff>179413</xdr:rowOff>
    </xdr:from>
    <xdr:to>
      <xdr:col>6</xdr:col>
      <xdr:colOff>521587</xdr:colOff>
      <xdr:row>15</xdr:row>
      <xdr:rowOff>522539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56BDC739-2AB3-4DB0-AE44-0F828661C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7381" y="5124793"/>
          <a:ext cx="337166" cy="343126"/>
        </a:xfrm>
        <a:prstGeom prst="rect">
          <a:avLst/>
        </a:prstGeom>
      </xdr:spPr>
    </xdr:pic>
    <xdr:clientData/>
  </xdr:twoCellAnchor>
  <xdr:twoCellAnchor>
    <xdr:from>
      <xdr:col>6</xdr:col>
      <xdr:colOff>184421</xdr:colOff>
      <xdr:row>18</xdr:row>
      <xdr:rowOff>175856</xdr:rowOff>
    </xdr:from>
    <xdr:to>
      <xdr:col>6</xdr:col>
      <xdr:colOff>521587</xdr:colOff>
      <xdr:row>18</xdr:row>
      <xdr:rowOff>518982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AE7964DA-1570-43B2-BF8F-D114C1476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17381" y="6241376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34" name="Picture 236">
          <a:extLst>
            <a:ext uri="{FF2B5EF4-FFF2-40B4-BE49-F238E27FC236}">
              <a16:creationId xmlns:a16="http://schemas.microsoft.com/office/drawing/2014/main" id="{F5A39891-D77F-4140-BAF8-6FCD5B2AA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720869</xdr:colOff>
      <xdr:row>24</xdr:row>
      <xdr:rowOff>248307</xdr:rowOff>
    </xdr:from>
    <xdr:to>
      <xdr:col>2</xdr:col>
      <xdr:colOff>57477</xdr:colOff>
      <xdr:row>24</xdr:row>
      <xdr:rowOff>591207</xdr:rowOff>
    </xdr:to>
    <xdr:pic>
      <xdr:nvPicPr>
        <xdr:cNvPr id="136" name="Picture 239">
          <a:extLst>
            <a:ext uri="{FF2B5EF4-FFF2-40B4-BE49-F238E27FC236}">
              <a16:creationId xmlns:a16="http://schemas.microsoft.com/office/drawing/2014/main" id="{DD4A3A4C-95E1-499C-BF47-C2B87B02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029" y="8592207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15</xdr:row>
      <xdr:rowOff>335267</xdr:rowOff>
    </xdr:from>
    <xdr:to>
      <xdr:col>3</xdr:col>
      <xdr:colOff>584687</xdr:colOff>
      <xdr:row>15</xdr:row>
      <xdr:rowOff>678941</xdr:rowOff>
    </xdr:to>
    <xdr:pic>
      <xdr:nvPicPr>
        <xdr:cNvPr id="138" name="Picture 217">
          <a:extLst>
            <a:ext uri="{FF2B5EF4-FFF2-40B4-BE49-F238E27FC236}">
              <a16:creationId xmlns:a16="http://schemas.microsoft.com/office/drawing/2014/main" id="{0094481D-3C8B-4D4D-A2BA-3392C22F9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528064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12</xdr:row>
      <xdr:rowOff>350993</xdr:rowOff>
    </xdr:from>
    <xdr:to>
      <xdr:col>3</xdr:col>
      <xdr:colOff>584687</xdr:colOff>
      <xdr:row>12</xdr:row>
      <xdr:rowOff>694667</xdr:rowOff>
    </xdr:to>
    <xdr:pic>
      <xdr:nvPicPr>
        <xdr:cNvPr id="139" name="Picture 205">
          <a:extLst>
            <a:ext uri="{FF2B5EF4-FFF2-40B4-BE49-F238E27FC236}">
              <a16:creationId xmlns:a16="http://schemas.microsoft.com/office/drawing/2014/main" id="{60E46202-D0EE-4613-9966-AAE8B0725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416861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247595</xdr:colOff>
      <xdr:row>18</xdr:row>
      <xdr:rowOff>372384</xdr:rowOff>
    </xdr:from>
    <xdr:to>
      <xdr:col>3</xdr:col>
      <xdr:colOff>584687</xdr:colOff>
      <xdr:row>18</xdr:row>
      <xdr:rowOff>716058</xdr:rowOff>
    </xdr:to>
    <xdr:pic>
      <xdr:nvPicPr>
        <xdr:cNvPr id="140" name="Picture 216">
          <a:extLst>
            <a:ext uri="{FF2B5EF4-FFF2-40B4-BE49-F238E27FC236}">
              <a16:creationId xmlns:a16="http://schemas.microsoft.com/office/drawing/2014/main" id="{59F8EA99-34B4-42E2-AB35-4A55C008A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83075" y="643790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316175</xdr:colOff>
      <xdr:row>15</xdr:row>
      <xdr:rowOff>320027</xdr:rowOff>
    </xdr:from>
    <xdr:to>
      <xdr:col>2</xdr:col>
      <xdr:colOff>653267</xdr:colOff>
      <xdr:row>15</xdr:row>
      <xdr:rowOff>663701</xdr:rowOff>
    </xdr:to>
    <xdr:pic>
      <xdr:nvPicPr>
        <xdr:cNvPr id="141" name="Picture 217">
          <a:extLst>
            <a:ext uri="{FF2B5EF4-FFF2-40B4-BE49-F238E27FC236}">
              <a16:creationId xmlns:a16="http://schemas.microsoft.com/office/drawing/2014/main" id="{071DF444-1156-40B4-8838-019144383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495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316175</xdr:colOff>
      <xdr:row>12</xdr:row>
      <xdr:rowOff>335753</xdr:rowOff>
    </xdr:from>
    <xdr:to>
      <xdr:col>2</xdr:col>
      <xdr:colOff>653267</xdr:colOff>
      <xdr:row>12</xdr:row>
      <xdr:rowOff>679427</xdr:rowOff>
    </xdr:to>
    <xdr:pic>
      <xdr:nvPicPr>
        <xdr:cNvPr id="142" name="Picture 205">
          <a:extLst>
            <a:ext uri="{FF2B5EF4-FFF2-40B4-BE49-F238E27FC236}">
              <a16:creationId xmlns:a16="http://schemas.microsoft.com/office/drawing/2014/main" id="{B89D2D38-F665-4A35-99AC-178B1EF90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495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316175</xdr:colOff>
      <xdr:row>18</xdr:row>
      <xdr:rowOff>357144</xdr:rowOff>
    </xdr:from>
    <xdr:to>
      <xdr:col>2</xdr:col>
      <xdr:colOff>653267</xdr:colOff>
      <xdr:row>18</xdr:row>
      <xdr:rowOff>700818</xdr:rowOff>
    </xdr:to>
    <xdr:pic>
      <xdr:nvPicPr>
        <xdr:cNvPr id="143" name="Picture 216">
          <a:extLst>
            <a:ext uri="{FF2B5EF4-FFF2-40B4-BE49-F238E27FC236}">
              <a16:creationId xmlns:a16="http://schemas.microsoft.com/office/drawing/2014/main" id="{B61B9A0F-6EE3-4AA2-837A-EA5E296C3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495" y="6422664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0</xdr:row>
      <xdr:rowOff>30480</xdr:rowOff>
    </xdr:from>
    <xdr:to>
      <xdr:col>7</xdr:col>
      <xdr:colOff>832769</xdr:colOff>
      <xdr:row>1</xdr:row>
      <xdr:rowOff>517267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BF1F7FAE-76A6-49B6-AE01-D5A9DDF69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3048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5" name="Rectangle 144">
          <a:extLst>
            <a:ext uri="{FF2B5EF4-FFF2-40B4-BE49-F238E27FC236}">
              <a16:creationId xmlns:a16="http://schemas.microsoft.com/office/drawing/2014/main" id="{266D563B-92EC-4468-8F43-A9CA9077032A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CF1691EC-DDC3-44A2-948F-CE18470C4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3159C8D7-FCE2-492E-BC5A-59DE43A1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15D6385B-1E97-4BE4-BBB0-79B222729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9" name="Picture 238">
          <a:extLst>
            <a:ext uri="{FF2B5EF4-FFF2-40B4-BE49-F238E27FC236}">
              <a16:creationId xmlns:a16="http://schemas.microsoft.com/office/drawing/2014/main" id="{48A0DA7C-F160-4BF8-9219-05BA07E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id="{E136481F-F2A6-46DB-8D03-8B9EADB9E4CF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37C50388-A80E-4AEF-9348-F871A2B4C8A4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B6F051E4-19F8-467B-B639-EEA76392DAA2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3E5D0C78-1F88-44F5-A932-7FB8CD925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D2E8B28C-B5C4-4687-97E3-EAC39BEFB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FB101086-C28B-428F-BA77-841B9D98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1D435597-178E-42D3-BA6C-F80506F90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id="{3C6F4B62-EA59-4744-839F-772BD1D2760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id="{7CCD67B5-2791-4750-B7FB-6BEFDDB2F1A6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9A75FBEE-C9F9-4E10-B376-425034408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7E2E28B2-ED31-4B97-B774-1627C6A12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4D707675-93D1-418E-8B89-77C7037AC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189C7C61-80B4-461B-BE33-B7569C86B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A597CF78-C150-4D7F-B41B-22D5A1534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4" name="Picture 238">
          <a:extLst>
            <a:ext uri="{FF2B5EF4-FFF2-40B4-BE49-F238E27FC236}">
              <a16:creationId xmlns:a16="http://schemas.microsoft.com/office/drawing/2014/main" id="{EF41EAF9-F437-4941-8697-478FB34F2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E0A95054-D40E-45BD-8E0D-4DD0D1438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9C8217A4-1D09-45AA-B450-BF912D6D6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F451DDAD-DC50-4BE2-B835-5B9800233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6738295C-3E19-4353-A948-A8208BC19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9674025D-EFCB-440F-8B8C-0681A94D6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9365D82F-E164-4A12-8048-C418E6275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BAA7B4FC-03F2-4669-8827-12D2D085B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4DE85BF-CBC9-4C4B-89C7-7138ED50C9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05A7BFC-4FC4-44C7-B753-8FEEB4F11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E920435-BD63-4F78-9A30-0AA5D754C2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A3A000B-D9B2-42B5-830C-2A488886C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8D4D30F-5E38-470F-90BA-EA4CFE352C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F599640-90FB-4AF1-910C-B16DEEC086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5F6419D3-7874-4FE6-A40A-3FD49329D9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03ACEDF-C2FA-4257-8CCF-DA68CCAD1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884F5F38-8D56-46EB-98B9-7BB34CAC7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358C95E5-7C48-4C36-AC4E-3F43022AD5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1D969A87-DEC9-4667-B05B-40C443A152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936DD6E-B1AE-4675-BE29-8119A98BD7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CF547AAD-6A87-4C5C-9F9D-61122D911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29D0DEA-52F6-4696-9A15-0596422D0C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B711EB4-FFA5-420C-89A2-6BB5100B2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60C54D7A-73BE-4FAD-A45B-2E36E0960B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15A17A2-B88D-4FEF-B531-42E4D73000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072ED9D3-1614-4145-B38D-6B05AC37C3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83275656-FC6D-44E1-9304-50F762B4A2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5412DDAF-0914-4F32-A4C8-CFA4B33E37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3B8C8000-88B5-4DA6-B7B3-8953BFD8E7C2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8" name="Picture 238">
          <a:extLst>
            <a:ext uri="{FF2B5EF4-FFF2-40B4-BE49-F238E27FC236}">
              <a16:creationId xmlns:a16="http://schemas.microsoft.com/office/drawing/2014/main" id="{3B673F22-9797-49D0-86B8-384BE13FA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9" name="Pentagone régulier 49">
          <a:extLst>
            <a:ext uri="{FF2B5EF4-FFF2-40B4-BE49-F238E27FC236}">
              <a16:creationId xmlns:a16="http://schemas.microsoft.com/office/drawing/2014/main" id="{2EE50F02-18F1-4D66-AA78-8549CC0B9D62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9BAFD83A-1693-48CD-95D2-0708612465B1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121920</xdr:colOff>
      <xdr:row>12</xdr:row>
      <xdr:rowOff>83820</xdr:rowOff>
    </xdr:from>
    <xdr:to>
      <xdr:col>1</xdr:col>
      <xdr:colOff>460714</xdr:colOff>
      <xdr:row>12</xdr:row>
      <xdr:rowOff>370712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2155D22C-504F-45CF-B4A8-E55AA23BC89D}"/>
            </a:ext>
          </a:extLst>
        </xdr:cNvPr>
        <xdr:cNvGrpSpPr/>
      </xdr:nvGrpSpPr>
      <xdr:grpSpPr>
        <a:xfrm>
          <a:off x="274320" y="391287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31DE8320-170D-471C-8CF1-9B8BB489C56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AE39B94C-3C41-4F48-A6D9-E4BA4EC4043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15</xdr:row>
      <xdr:rowOff>110490</xdr:rowOff>
    </xdr:from>
    <xdr:to>
      <xdr:col>1</xdr:col>
      <xdr:colOff>460714</xdr:colOff>
      <xdr:row>15</xdr:row>
      <xdr:rowOff>397382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5A5E5803-6A6F-4DBD-A52B-A6AAF7857031}"/>
            </a:ext>
          </a:extLst>
        </xdr:cNvPr>
        <xdr:cNvGrpSpPr/>
      </xdr:nvGrpSpPr>
      <xdr:grpSpPr>
        <a:xfrm>
          <a:off x="274320" y="507301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EA5E1BC6-3FCB-49A5-A28A-3A9249351A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73DE4708-BFA6-45BE-A5C3-2AF095660D4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18</xdr:row>
      <xdr:rowOff>152400</xdr:rowOff>
    </xdr:from>
    <xdr:to>
      <xdr:col>1</xdr:col>
      <xdr:colOff>460714</xdr:colOff>
      <xdr:row>18</xdr:row>
      <xdr:rowOff>439292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A5F5E64C-9981-470A-9815-159053F4C258}"/>
            </a:ext>
          </a:extLst>
        </xdr:cNvPr>
        <xdr:cNvGrpSpPr/>
      </xdr:nvGrpSpPr>
      <xdr:grpSpPr>
        <a:xfrm>
          <a:off x="274320" y="623887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32C9A36D-C17D-4518-BDB3-B8E4511D8F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94712A82-EBB5-4204-A036-1FBC36D577C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236220</xdr:colOff>
      <xdr:row>21</xdr:row>
      <xdr:rowOff>243840</xdr:rowOff>
    </xdr:from>
    <xdr:to>
      <xdr:col>1</xdr:col>
      <xdr:colOff>575014</xdr:colOff>
      <xdr:row>21</xdr:row>
      <xdr:rowOff>530732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928C6701-76FC-4063-80AB-54C7B0FEE1EA}"/>
            </a:ext>
          </a:extLst>
        </xdr:cNvPr>
        <xdr:cNvGrpSpPr/>
      </xdr:nvGrpSpPr>
      <xdr:grpSpPr>
        <a:xfrm>
          <a:off x="388620" y="745426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C703D0A5-9759-4652-9BD9-CB4AE094B82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id="{7A4B5906-D8DE-4E83-9D85-D3EB43C18F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30FB063B-D4AB-4CC4-9382-C9A5F58FC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447749</xdr:colOff>
      <xdr:row>12</xdr:row>
      <xdr:rowOff>389269</xdr:rowOff>
    </xdr:from>
    <xdr:to>
      <xdr:col>3</xdr:col>
      <xdr:colOff>784841</xdr:colOff>
      <xdr:row>12</xdr:row>
      <xdr:rowOff>732943</xdr:rowOff>
    </xdr:to>
    <xdr:pic>
      <xdr:nvPicPr>
        <xdr:cNvPr id="2" name="Picture 205">
          <a:extLst>
            <a:ext uri="{FF2B5EF4-FFF2-40B4-BE49-F238E27FC236}">
              <a16:creationId xmlns:a16="http://schemas.microsoft.com/office/drawing/2014/main" id="{A2E0B53E-E8A0-4A7A-8035-5D26B612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389269</xdr:rowOff>
    </xdr:from>
    <xdr:to>
      <xdr:col>4</xdr:col>
      <xdr:colOff>767624</xdr:colOff>
      <xdr:row>12</xdr:row>
      <xdr:rowOff>732943</xdr:rowOff>
    </xdr:to>
    <xdr:pic>
      <xdr:nvPicPr>
        <xdr:cNvPr id="3" name="Picture 207">
          <a:extLst>
            <a:ext uri="{FF2B5EF4-FFF2-40B4-BE49-F238E27FC236}">
              <a16:creationId xmlns:a16="http://schemas.microsoft.com/office/drawing/2014/main" id="{3D53E062-D41F-4D5A-B8A9-7D26B01DD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12</xdr:row>
      <xdr:rowOff>380266</xdr:rowOff>
    </xdr:from>
    <xdr:to>
      <xdr:col>1</xdr:col>
      <xdr:colOff>577454</xdr:colOff>
      <xdr:row>12</xdr:row>
      <xdr:rowOff>723941</xdr:rowOff>
    </xdr:to>
    <xdr:pic>
      <xdr:nvPicPr>
        <xdr:cNvPr id="4" name="Picture 197">
          <a:extLst>
            <a:ext uri="{FF2B5EF4-FFF2-40B4-BE49-F238E27FC236}">
              <a16:creationId xmlns:a16="http://schemas.microsoft.com/office/drawing/2014/main" id="{6621411D-3BB0-4BED-83A8-6EA0982A2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419788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307872</xdr:colOff>
      <xdr:row>24</xdr:row>
      <xdr:rowOff>241803</xdr:rowOff>
    </xdr:from>
    <xdr:to>
      <xdr:col>7</xdr:col>
      <xdr:colOff>644422</xdr:colOff>
      <xdr:row>24</xdr:row>
      <xdr:rowOff>584703</xdr:rowOff>
    </xdr:to>
    <xdr:pic>
      <xdr:nvPicPr>
        <xdr:cNvPr id="5" name="Picture 236">
          <a:extLst>
            <a:ext uri="{FF2B5EF4-FFF2-40B4-BE49-F238E27FC236}">
              <a16:creationId xmlns:a16="http://schemas.microsoft.com/office/drawing/2014/main" id="{1D520F67-8EEF-40FA-8CD5-3FF5EE99E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9992" y="8585703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595451</xdr:colOff>
      <xdr:row>24</xdr:row>
      <xdr:rowOff>271397</xdr:rowOff>
    </xdr:from>
    <xdr:to>
      <xdr:col>2</xdr:col>
      <xdr:colOff>61574</xdr:colOff>
      <xdr:row>24</xdr:row>
      <xdr:rowOff>614297</xdr:rowOff>
    </xdr:to>
    <xdr:pic>
      <xdr:nvPicPr>
        <xdr:cNvPr id="8" name="Picture 239">
          <a:extLst>
            <a:ext uri="{FF2B5EF4-FFF2-40B4-BE49-F238E27FC236}">
              <a16:creationId xmlns:a16="http://schemas.microsoft.com/office/drawing/2014/main" id="{57E666EA-F1EA-42DD-BE1F-E84B607D8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611" y="8615297"/>
          <a:ext cx="365283" cy="342900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389269</xdr:rowOff>
    </xdr:from>
    <xdr:to>
      <xdr:col>5</xdr:col>
      <xdr:colOff>756981</xdr:colOff>
      <xdr:row>12</xdr:row>
      <xdr:rowOff>732943</xdr:rowOff>
    </xdr:to>
    <xdr:pic>
      <xdr:nvPicPr>
        <xdr:cNvPr id="10" name="Picture 205">
          <a:extLst>
            <a:ext uri="{FF2B5EF4-FFF2-40B4-BE49-F238E27FC236}">
              <a16:creationId xmlns:a16="http://schemas.microsoft.com/office/drawing/2014/main" id="{203AE513-A0E9-4AA2-B972-D264D27C7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389269</xdr:rowOff>
    </xdr:from>
    <xdr:to>
      <xdr:col>6</xdr:col>
      <xdr:colOff>731205</xdr:colOff>
      <xdr:row>12</xdr:row>
      <xdr:rowOff>732943</xdr:rowOff>
    </xdr:to>
    <xdr:pic>
      <xdr:nvPicPr>
        <xdr:cNvPr id="11" name="Picture 207">
          <a:extLst>
            <a:ext uri="{FF2B5EF4-FFF2-40B4-BE49-F238E27FC236}">
              <a16:creationId xmlns:a16="http://schemas.microsoft.com/office/drawing/2014/main" id="{658019AC-3E64-48CB-AE8E-6CD98AA95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15</xdr:row>
      <xdr:rowOff>376621</xdr:rowOff>
    </xdr:from>
    <xdr:to>
      <xdr:col>2</xdr:col>
      <xdr:colOff>814080</xdr:colOff>
      <xdr:row>15</xdr:row>
      <xdr:rowOff>720295</xdr:rowOff>
    </xdr:to>
    <xdr:pic>
      <xdr:nvPicPr>
        <xdr:cNvPr id="12" name="Picture 201">
          <a:extLst>
            <a:ext uri="{FF2B5EF4-FFF2-40B4-BE49-F238E27FC236}">
              <a16:creationId xmlns:a16="http://schemas.microsoft.com/office/drawing/2014/main" id="{65FC2179-E9F0-4DC6-AF45-789D69AD3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376621</xdr:rowOff>
    </xdr:from>
    <xdr:to>
      <xdr:col>3</xdr:col>
      <xdr:colOff>784841</xdr:colOff>
      <xdr:row>15</xdr:row>
      <xdr:rowOff>720295</xdr:rowOff>
    </xdr:to>
    <xdr:pic>
      <xdr:nvPicPr>
        <xdr:cNvPr id="13" name="Picture 214">
          <a:extLst>
            <a:ext uri="{FF2B5EF4-FFF2-40B4-BE49-F238E27FC236}">
              <a16:creationId xmlns:a16="http://schemas.microsoft.com/office/drawing/2014/main" id="{47CEDF46-21C3-42E5-8E94-BEAA2F0CB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376621</xdr:rowOff>
    </xdr:from>
    <xdr:to>
      <xdr:col>4</xdr:col>
      <xdr:colOff>767624</xdr:colOff>
      <xdr:row>15</xdr:row>
      <xdr:rowOff>720295</xdr:rowOff>
    </xdr:to>
    <xdr:pic>
      <xdr:nvPicPr>
        <xdr:cNvPr id="14" name="Picture 215">
          <a:extLst>
            <a:ext uri="{FF2B5EF4-FFF2-40B4-BE49-F238E27FC236}">
              <a16:creationId xmlns:a16="http://schemas.microsoft.com/office/drawing/2014/main" id="{2BE8531C-2255-492F-9822-E7BA186E1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376621</xdr:rowOff>
    </xdr:from>
    <xdr:to>
      <xdr:col>5</xdr:col>
      <xdr:colOff>756981</xdr:colOff>
      <xdr:row>15</xdr:row>
      <xdr:rowOff>720295</xdr:rowOff>
    </xdr:to>
    <xdr:pic>
      <xdr:nvPicPr>
        <xdr:cNvPr id="15" name="Picture 216">
          <a:extLst>
            <a:ext uri="{FF2B5EF4-FFF2-40B4-BE49-F238E27FC236}">
              <a16:creationId xmlns:a16="http://schemas.microsoft.com/office/drawing/2014/main" id="{4339F963-36C6-4AF6-8D60-EC87FF8F9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376621</xdr:rowOff>
    </xdr:from>
    <xdr:to>
      <xdr:col>6</xdr:col>
      <xdr:colOff>731205</xdr:colOff>
      <xdr:row>15</xdr:row>
      <xdr:rowOff>720295</xdr:rowOff>
    </xdr:to>
    <xdr:pic>
      <xdr:nvPicPr>
        <xdr:cNvPr id="16" name="Picture 217">
          <a:extLst>
            <a:ext uri="{FF2B5EF4-FFF2-40B4-BE49-F238E27FC236}">
              <a16:creationId xmlns:a16="http://schemas.microsoft.com/office/drawing/2014/main" id="{6261EA96-C51A-46D9-84E5-AD6549461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15</xdr:row>
      <xdr:rowOff>376621</xdr:rowOff>
    </xdr:from>
    <xdr:to>
      <xdr:col>1</xdr:col>
      <xdr:colOff>878565</xdr:colOff>
      <xdr:row>15</xdr:row>
      <xdr:rowOff>720295</xdr:rowOff>
    </xdr:to>
    <xdr:pic>
      <xdr:nvPicPr>
        <xdr:cNvPr id="17" name="Picture 201">
          <a:extLst>
            <a:ext uri="{FF2B5EF4-FFF2-40B4-BE49-F238E27FC236}">
              <a16:creationId xmlns:a16="http://schemas.microsoft.com/office/drawing/2014/main" id="{85A4D249-B4C4-4819-A29E-524735EB4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15</xdr:row>
      <xdr:rowOff>376620</xdr:rowOff>
    </xdr:from>
    <xdr:to>
      <xdr:col>1</xdr:col>
      <xdr:colOff>577454</xdr:colOff>
      <xdr:row>15</xdr:row>
      <xdr:rowOff>720295</xdr:rowOff>
    </xdr:to>
    <xdr:pic>
      <xdr:nvPicPr>
        <xdr:cNvPr id="18" name="Picture 197">
          <a:extLst>
            <a:ext uri="{FF2B5EF4-FFF2-40B4-BE49-F238E27FC236}">
              <a16:creationId xmlns:a16="http://schemas.microsoft.com/office/drawing/2014/main" id="{315DDB07-8A60-4D78-A17D-11A618A3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5322000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450051</xdr:colOff>
      <xdr:row>18</xdr:row>
      <xdr:rowOff>388059</xdr:rowOff>
    </xdr:from>
    <xdr:to>
      <xdr:col>3</xdr:col>
      <xdr:colOff>784841</xdr:colOff>
      <xdr:row>18</xdr:row>
      <xdr:rowOff>731733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E6BEA423-50A9-44A7-896A-B94EBD3ED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5531" y="6453579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395250</xdr:rowOff>
    </xdr:from>
    <xdr:to>
      <xdr:col>4</xdr:col>
      <xdr:colOff>767624</xdr:colOff>
      <xdr:row>18</xdr:row>
      <xdr:rowOff>738924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48A07B6C-454A-42B4-B892-5154B1774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646077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395250</xdr:rowOff>
    </xdr:from>
    <xdr:to>
      <xdr:col>5</xdr:col>
      <xdr:colOff>756981</xdr:colOff>
      <xdr:row>18</xdr:row>
      <xdr:rowOff>738924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ABAF2A0A-3079-4FA4-86A1-B9D2092AB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646077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395250</xdr:rowOff>
    </xdr:from>
    <xdr:to>
      <xdr:col>6</xdr:col>
      <xdr:colOff>731205</xdr:colOff>
      <xdr:row>18</xdr:row>
      <xdr:rowOff>738924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88C5E519-F9AD-4539-9B6A-150592E67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646077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541473</xdr:colOff>
      <xdr:row>18</xdr:row>
      <xdr:rowOff>411548</xdr:rowOff>
    </xdr:from>
    <xdr:to>
      <xdr:col>1</xdr:col>
      <xdr:colOff>878565</xdr:colOff>
      <xdr:row>18</xdr:row>
      <xdr:rowOff>755222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1355EB11-2EAF-4ADC-8F5F-67BAE4C52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647706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18</xdr:row>
      <xdr:rowOff>414679</xdr:rowOff>
    </xdr:from>
    <xdr:to>
      <xdr:col>1</xdr:col>
      <xdr:colOff>577454</xdr:colOff>
      <xdr:row>18</xdr:row>
      <xdr:rowOff>758354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21EB8BF5-DA9B-4FB3-A170-B3FFA5118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6480199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18</xdr:row>
      <xdr:rowOff>408270</xdr:rowOff>
    </xdr:from>
    <xdr:to>
      <xdr:col>2</xdr:col>
      <xdr:colOff>814080</xdr:colOff>
      <xdr:row>18</xdr:row>
      <xdr:rowOff>751944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606F2F0D-6BD2-4C53-BC34-0AD9A0B71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647379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240904</xdr:colOff>
      <xdr:row>21</xdr:row>
      <xdr:rowOff>392475</xdr:rowOff>
    </xdr:from>
    <xdr:to>
      <xdr:col>1</xdr:col>
      <xdr:colOff>577454</xdr:colOff>
      <xdr:row>21</xdr:row>
      <xdr:rowOff>736150</xdr:rowOff>
    </xdr:to>
    <xdr:pic>
      <xdr:nvPicPr>
        <xdr:cNvPr id="26" name="Picture 197">
          <a:extLst>
            <a:ext uri="{FF2B5EF4-FFF2-40B4-BE49-F238E27FC236}">
              <a16:creationId xmlns:a16="http://schemas.microsoft.com/office/drawing/2014/main" id="{2B6E7B44-8DF8-4CA0-9755-7EE3C9CAE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064" y="7578135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389269</xdr:rowOff>
    </xdr:from>
    <xdr:to>
      <xdr:col>7</xdr:col>
      <xdr:colOff>815111</xdr:colOff>
      <xdr:row>12</xdr:row>
      <xdr:rowOff>732943</xdr:rowOff>
    </xdr:to>
    <xdr:pic>
      <xdr:nvPicPr>
        <xdr:cNvPr id="27" name="Picture 207">
          <a:extLst>
            <a:ext uri="{FF2B5EF4-FFF2-40B4-BE49-F238E27FC236}">
              <a16:creationId xmlns:a16="http://schemas.microsoft.com/office/drawing/2014/main" id="{6757AADF-2B53-49C9-A336-6A0079A29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420688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376621</xdr:rowOff>
    </xdr:from>
    <xdr:to>
      <xdr:col>7</xdr:col>
      <xdr:colOff>815111</xdr:colOff>
      <xdr:row>15</xdr:row>
      <xdr:rowOff>720295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818D4E90-3232-48AD-8807-36D2B0505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410661</xdr:rowOff>
    </xdr:from>
    <xdr:to>
      <xdr:col>7</xdr:col>
      <xdr:colOff>815111</xdr:colOff>
      <xdr:row>18</xdr:row>
      <xdr:rowOff>754335</xdr:rowOff>
    </xdr:to>
    <xdr:pic>
      <xdr:nvPicPr>
        <xdr:cNvPr id="29" name="Picture 217">
          <a:extLst>
            <a:ext uri="{FF2B5EF4-FFF2-40B4-BE49-F238E27FC236}">
              <a16:creationId xmlns:a16="http://schemas.microsoft.com/office/drawing/2014/main" id="{2FD8D66E-9AFD-45F5-873C-9CF5B52B7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6476181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9</xdr:row>
      <xdr:rowOff>266704</xdr:rowOff>
    </xdr:from>
    <xdr:to>
      <xdr:col>7</xdr:col>
      <xdr:colOff>621504</xdr:colOff>
      <xdr:row>9</xdr:row>
      <xdr:rowOff>609830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id="{3A4633C0-B1DE-4F4C-92E0-CBF1904B5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2964184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12</xdr:row>
      <xdr:rowOff>147576</xdr:rowOff>
    </xdr:from>
    <xdr:to>
      <xdr:col>7</xdr:col>
      <xdr:colOff>621504</xdr:colOff>
      <xdr:row>12</xdr:row>
      <xdr:rowOff>490702</xdr:rowOff>
    </xdr:to>
    <xdr:pic>
      <xdr:nvPicPr>
        <xdr:cNvPr id="31" name="Picture 273">
          <a:extLst>
            <a:ext uri="{FF2B5EF4-FFF2-40B4-BE49-F238E27FC236}">
              <a16:creationId xmlns:a16="http://schemas.microsoft.com/office/drawing/2014/main" id="{E5F2936E-6436-4344-A1F3-45BBCA849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3965196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15</xdr:row>
      <xdr:rowOff>188303</xdr:rowOff>
    </xdr:from>
    <xdr:to>
      <xdr:col>7</xdr:col>
      <xdr:colOff>621504</xdr:colOff>
      <xdr:row>15</xdr:row>
      <xdr:rowOff>531429</xdr:rowOff>
    </xdr:to>
    <xdr:pic>
      <xdr:nvPicPr>
        <xdr:cNvPr id="32" name="Picture 273">
          <a:extLst>
            <a:ext uri="{FF2B5EF4-FFF2-40B4-BE49-F238E27FC236}">
              <a16:creationId xmlns:a16="http://schemas.microsoft.com/office/drawing/2014/main" id="{556835F3-FF4B-41BE-AD21-342D41891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5133683"/>
          <a:ext cx="337166" cy="343126"/>
        </a:xfrm>
        <a:prstGeom prst="rect">
          <a:avLst/>
        </a:prstGeom>
      </xdr:spPr>
    </xdr:pic>
    <xdr:clientData/>
  </xdr:twoCellAnchor>
  <xdr:twoCellAnchor>
    <xdr:from>
      <xdr:col>7</xdr:col>
      <xdr:colOff>284338</xdr:colOff>
      <xdr:row>18</xdr:row>
      <xdr:rowOff>189617</xdr:rowOff>
    </xdr:from>
    <xdr:to>
      <xdr:col>7</xdr:col>
      <xdr:colOff>621504</xdr:colOff>
      <xdr:row>18</xdr:row>
      <xdr:rowOff>532743</xdr:rowOff>
    </xdr:to>
    <xdr:pic>
      <xdr:nvPicPr>
        <xdr:cNvPr id="33" name="Picture 273">
          <a:extLst>
            <a:ext uri="{FF2B5EF4-FFF2-40B4-BE49-F238E27FC236}">
              <a16:creationId xmlns:a16="http://schemas.microsoft.com/office/drawing/2014/main" id="{27966D3E-3E08-41F0-8B97-DE463818D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6458" y="6255137"/>
          <a:ext cx="337166" cy="343126"/>
        </a:xfrm>
        <a:prstGeom prst="rect">
          <a:avLst/>
        </a:prstGeom>
      </xdr:spPr>
    </xdr:pic>
    <xdr:clientData/>
  </xdr:twoCellAnchor>
  <xdr:twoCellAnchor>
    <xdr:from>
      <xdr:col>2</xdr:col>
      <xdr:colOff>441771</xdr:colOff>
      <xdr:row>12</xdr:row>
      <xdr:rowOff>392015</xdr:rowOff>
    </xdr:from>
    <xdr:to>
      <xdr:col>2</xdr:col>
      <xdr:colOff>778863</xdr:colOff>
      <xdr:row>12</xdr:row>
      <xdr:rowOff>735689</xdr:rowOff>
    </xdr:to>
    <xdr:pic>
      <xdr:nvPicPr>
        <xdr:cNvPr id="34" name="Picture 205">
          <a:extLst>
            <a:ext uri="{FF2B5EF4-FFF2-40B4-BE49-F238E27FC236}">
              <a16:creationId xmlns:a16="http://schemas.microsoft.com/office/drawing/2014/main" id="{0C991F47-463C-4D64-9DF9-BEDA881FF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8091" y="420963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594171</xdr:colOff>
      <xdr:row>12</xdr:row>
      <xdr:rowOff>415019</xdr:rowOff>
    </xdr:from>
    <xdr:to>
      <xdr:col>2</xdr:col>
      <xdr:colOff>25490</xdr:colOff>
      <xdr:row>12</xdr:row>
      <xdr:rowOff>758693</xdr:rowOff>
    </xdr:to>
    <xdr:pic>
      <xdr:nvPicPr>
        <xdr:cNvPr id="35" name="Picture 205">
          <a:extLst>
            <a:ext uri="{FF2B5EF4-FFF2-40B4-BE49-F238E27FC236}">
              <a16:creationId xmlns:a16="http://schemas.microsoft.com/office/drawing/2014/main" id="{98D0ABD4-D4C1-44D7-AF47-AF567B56E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1331" y="4232639"/>
          <a:ext cx="330479" cy="343674"/>
        </a:xfrm>
        <a:prstGeom prst="rect">
          <a:avLst/>
        </a:prstGeom>
      </xdr:spPr>
    </xdr:pic>
    <xdr:clientData/>
  </xdr:twoCellAnchor>
  <xdr:twoCellAnchor>
    <xdr:from>
      <xdr:col>9</xdr:col>
      <xdr:colOff>1101443</xdr:colOff>
      <xdr:row>11</xdr:row>
      <xdr:rowOff>118081</xdr:rowOff>
    </xdr:from>
    <xdr:to>
      <xdr:col>9</xdr:col>
      <xdr:colOff>1504283</xdr:colOff>
      <xdr:row>12</xdr:row>
      <xdr:rowOff>171615</xdr:rowOff>
    </xdr:to>
    <xdr:sp macro="" textlink="">
      <xdr:nvSpPr>
        <xdr:cNvPr id="40" name="Rectangle 39">
          <a:extLst>
            <a:ext uri="{FF2B5EF4-FFF2-40B4-BE49-F238E27FC236}">
              <a16:creationId xmlns:a16="http://schemas.microsoft.com/office/drawing/2014/main" id="{34ACB932-30D6-4C30-9CB4-81298F82B620}"/>
            </a:ext>
          </a:extLst>
        </xdr:cNvPr>
        <xdr:cNvSpPr/>
      </xdr:nvSpPr>
      <xdr:spPr>
        <a:xfrm>
          <a:off x="7700363" y="3775681"/>
          <a:ext cx="402840" cy="213554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n-US" sz="7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</xdr:col>
      <xdr:colOff>541473</xdr:colOff>
      <xdr:row>21</xdr:row>
      <xdr:rowOff>376621</xdr:rowOff>
    </xdr:from>
    <xdr:to>
      <xdr:col>1</xdr:col>
      <xdr:colOff>878565</xdr:colOff>
      <xdr:row>21</xdr:row>
      <xdr:rowOff>720295</xdr:rowOff>
    </xdr:to>
    <xdr:pic>
      <xdr:nvPicPr>
        <xdr:cNvPr id="154" name="Picture 201">
          <a:extLst>
            <a:ext uri="{FF2B5EF4-FFF2-40B4-BE49-F238E27FC236}">
              <a16:creationId xmlns:a16="http://schemas.microsoft.com/office/drawing/2014/main" id="{989DAC6A-1000-4427-A3D3-0CBCBC70D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5322001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616085</xdr:colOff>
      <xdr:row>1</xdr:row>
      <xdr:rowOff>139176</xdr:rowOff>
    </xdr:from>
    <xdr:to>
      <xdr:col>7</xdr:col>
      <xdr:colOff>518808</xdr:colOff>
      <xdr:row>1</xdr:row>
      <xdr:rowOff>247261</xdr:rowOff>
    </xdr:to>
    <xdr:sp macro="" textlink="">
      <xdr:nvSpPr>
        <xdr:cNvPr id="158" name="Rectangle 157">
          <a:extLst>
            <a:ext uri="{FF2B5EF4-FFF2-40B4-BE49-F238E27FC236}">
              <a16:creationId xmlns:a16="http://schemas.microsoft.com/office/drawing/2014/main" id="{486EA2BC-F51F-4A76-8515-1F6AB58C5D87}"/>
            </a:ext>
          </a:extLst>
        </xdr:cNvPr>
        <xdr:cNvSpPr/>
      </xdr:nvSpPr>
      <xdr:spPr>
        <a:xfrm>
          <a:off x="5245766" y="527766"/>
          <a:ext cx="801337" cy="10808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651510</xdr:colOff>
      <xdr:row>1</xdr:row>
      <xdr:rowOff>175260</xdr:rowOff>
    </xdr:from>
    <xdr:to>
      <xdr:col>7</xdr:col>
      <xdr:colOff>125730</xdr:colOff>
      <xdr:row>1</xdr:row>
      <xdr:rowOff>249555</xdr:rowOff>
    </xdr:to>
    <xdr:sp macro="" textlink="">
      <xdr:nvSpPr>
        <xdr:cNvPr id="141" name="Rectangle 140">
          <a:extLst>
            <a:ext uri="{FF2B5EF4-FFF2-40B4-BE49-F238E27FC236}">
              <a16:creationId xmlns:a16="http://schemas.microsoft.com/office/drawing/2014/main" id="{86B3FF59-C164-407E-971D-1C79DD022169}"/>
            </a:ext>
          </a:extLst>
        </xdr:cNvPr>
        <xdr:cNvSpPr/>
      </xdr:nvSpPr>
      <xdr:spPr>
        <a:xfrm>
          <a:off x="5284470" y="563880"/>
          <a:ext cx="373380" cy="742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373380</xdr:colOff>
      <xdr:row>0</xdr:row>
      <xdr:rowOff>15240</xdr:rowOff>
    </xdr:from>
    <xdr:to>
      <xdr:col>7</xdr:col>
      <xdr:colOff>870869</xdr:colOff>
      <xdr:row>1</xdr:row>
      <xdr:rowOff>502027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685B4D32-9FF9-443B-83AD-62F646DAF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1524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F5B5C712-49DE-460F-84E6-70DD530DD64C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C1C2FB04-AC69-4107-BC45-E0A0589C6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558C1609-3150-4022-BC52-E23A7BB74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F7B36444-E242-453C-9522-11895391F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id="{F6B3CD0B-6DA6-41F7-9654-53BA6A85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id="{34550F31-28ED-4975-8559-9CA70ABF38A3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FD4A85EE-0345-4790-A096-73BD04A86F30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93DD018F-4F41-4733-87FD-D3BC2019ED11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05AF59FC-C2FA-4C6E-94A7-FCBDA3CA9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8C1A30E7-9596-46BB-B442-575BD7CB2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53F12304-5AB2-47C0-AF31-F31B2CD66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F9E76219-8464-42B6-AC6F-E9DBB8685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2" name="Pentagone régulier 49">
          <a:extLst>
            <a:ext uri="{FF2B5EF4-FFF2-40B4-BE49-F238E27FC236}">
              <a16:creationId xmlns:a16="http://schemas.microsoft.com/office/drawing/2014/main" id="{540A8588-97C1-496D-8935-F98AC76786A2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id="{EF607FBB-7447-4C5A-9CA3-ABFF1D4C0CD6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3A8EB50F-0FA2-48D6-9D89-506B09641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id="{D293DCCD-F7B0-4AAA-AE41-AB54FEA07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27717E94-B309-4757-A570-08DE637FB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id="{D6ACBA65-A437-41B8-9D87-FF671B7A1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8" name="Picture 238">
          <a:extLst>
            <a:ext uri="{FF2B5EF4-FFF2-40B4-BE49-F238E27FC236}">
              <a16:creationId xmlns:a16="http://schemas.microsoft.com/office/drawing/2014/main" id="{29C39E50-E7AC-4CBB-B40B-E59350ED7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9" name="Picture 238">
          <a:extLst>
            <a:ext uri="{FF2B5EF4-FFF2-40B4-BE49-F238E27FC236}">
              <a16:creationId xmlns:a16="http://schemas.microsoft.com/office/drawing/2014/main" id="{7D34F825-115B-4297-A45C-9AE9C0AA8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DD1C7F91-142E-46C5-B847-9F899868C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74CAD36E-5C1A-4704-8616-DA2E4CF14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2A8D403D-8BC1-479F-8FBE-A7A068328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29A225F2-9CFC-4A22-A99B-045EADD14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730E5F4E-E0F2-494E-9700-FA886385A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DACBD1E0-0EA1-465C-A6AD-3B4AE888D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47EA0361-315A-4AA2-9F5D-B3662B188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CA25740-3360-4ECA-808E-0BABAFC669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2711F5B-B7F6-432A-8991-7903D834D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B0513AF-851C-4D0F-B846-04AB360151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5E626F2-5CC1-4EFC-92CE-690AAB9E80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8D961305-F47E-42B0-8019-E87BA42AB2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B2AE5D1B-F677-4357-A0B3-6F7774719A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4EE545C5-6137-430B-9942-EC77E0760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D6CE80A3-7F7F-4D4F-8387-6212D3E45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ED28843B-C4E7-4480-8161-885F08D4E3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478A71D-0CEB-4929-BAC2-9A11B8AC78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3BC6EC7-216F-4382-9F71-0F481BA95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734A8E2B-3C7A-46CD-BCD4-4490C58599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EE8A08EA-7D69-4622-8B9B-24AA0E4962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96B7AC33-E112-4E00-96C7-F5B2D3FCD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B4FE38E4-F265-4327-A8F0-6F575D6CE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F35C935B-28E7-47E0-A4CE-14799449DD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FD13BEAE-80B8-475E-88BA-B13A77A40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CADE5E2-13BD-48F2-A092-CB43B890F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B1E43A80-0388-4113-BB40-A14B53300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73DACA38-6FB2-439F-855E-E5B74A219D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101" name="Pentagone régulier 49">
          <a:extLst>
            <a:ext uri="{FF2B5EF4-FFF2-40B4-BE49-F238E27FC236}">
              <a16:creationId xmlns:a16="http://schemas.microsoft.com/office/drawing/2014/main" id="{B7097AF4-9E3E-46CE-9A6F-2A64E8A5F5BE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102" name="Picture 238">
          <a:extLst>
            <a:ext uri="{FF2B5EF4-FFF2-40B4-BE49-F238E27FC236}">
              <a16:creationId xmlns:a16="http://schemas.microsoft.com/office/drawing/2014/main" id="{D77DE78A-C69F-4345-9C3E-EDF3F80C0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103" name="Pentagone régulier 49">
          <a:extLst>
            <a:ext uri="{FF2B5EF4-FFF2-40B4-BE49-F238E27FC236}">
              <a16:creationId xmlns:a16="http://schemas.microsoft.com/office/drawing/2014/main" id="{D2AB3654-3947-489B-A852-9A38D25461F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7" name="Oval 106">
          <a:extLst>
            <a:ext uri="{FF2B5EF4-FFF2-40B4-BE49-F238E27FC236}">
              <a16:creationId xmlns:a16="http://schemas.microsoft.com/office/drawing/2014/main" id="{986A2B51-8AF7-44BC-8973-49332137076F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213360</xdr:colOff>
      <xdr:row>12</xdr:row>
      <xdr:rowOff>152400</xdr:rowOff>
    </xdr:from>
    <xdr:to>
      <xdr:col>2</xdr:col>
      <xdr:colOff>552154</xdr:colOff>
      <xdr:row>12</xdr:row>
      <xdr:rowOff>439292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ADED11F5-4FF1-4B48-A5E2-6AF13F052AB4}"/>
            </a:ext>
          </a:extLst>
        </xdr:cNvPr>
        <xdr:cNvGrpSpPr/>
      </xdr:nvGrpSpPr>
      <xdr:grpSpPr>
        <a:xfrm>
          <a:off x="1365885" y="398145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DD4DE545-3802-4465-B4EE-0B16A3D00DD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8057393F-5B26-4D3E-BC75-75CF402579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213360</xdr:colOff>
      <xdr:row>15</xdr:row>
      <xdr:rowOff>179070</xdr:rowOff>
    </xdr:from>
    <xdr:to>
      <xdr:col>2</xdr:col>
      <xdr:colOff>552154</xdr:colOff>
      <xdr:row>15</xdr:row>
      <xdr:rowOff>465962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FEB032A7-7A20-4C7C-91FB-F01D03819804}"/>
            </a:ext>
          </a:extLst>
        </xdr:cNvPr>
        <xdr:cNvGrpSpPr/>
      </xdr:nvGrpSpPr>
      <xdr:grpSpPr>
        <a:xfrm>
          <a:off x="1365885" y="5141595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BB31A733-D5EE-430F-963D-9C91ADDD779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5E741394-B9B7-49AA-93B6-EBCD21F40C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213360</xdr:colOff>
      <xdr:row>18</xdr:row>
      <xdr:rowOff>220980</xdr:rowOff>
    </xdr:from>
    <xdr:to>
      <xdr:col>2</xdr:col>
      <xdr:colOff>552154</xdr:colOff>
      <xdr:row>18</xdr:row>
      <xdr:rowOff>507872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AF627136-CE5B-4B21-AF7B-3F006B3D9E3A}"/>
            </a:ext>
          </a:extLst>
        </xdr:cNvPr>
        <xdr:cNvGrpSpPr/>
      </xdr:nvGrpSpPr>
      <xdr:grpSpPr>
        <a:xfrm>
          <a:off x="1365885" y="630745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D24CC100-8AE4-4E44-80CC-FAFA8432EF5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C5B36060-4A37-4E12-BCEF-5B77EA3263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21</xdr:row>
      <xdr:rowOff>312420</xdr:rowOff>
    </xdr:from>
    <xdr:to>
      <xdr:col>2</xdr:col>
      <xdr:colOff>666454</xdr:colOff>
      <xdr:row>21</xdr:row>
      <xdr:rowOff>599312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id="{DF634A50-2844-451F-8F1F-6445D6CC6D32}"/>
            </a:ext>
          </a:extLst>
        </xdr:cNvPr>
        <xdr:cNvGrpSpPr/>
      </xdr:nvGrpSpPr>
      <xdr:grpSpPr>
        <a:xfrm>
          <a:off x="1480185" y="752284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id="{C1050ECB-18DA-4343-A80E-24B8AE8BCFD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id="{B4FFF25A-95A4-45CD-B63B-206DC7B0B9B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C557B100-0D73-4835-A29A-26CC6A9C5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526233</xdr:colOff>
      <xdr:row>9</xdr:row>
      <xdr:rowOff>368573</xdr:rowOff>
    </xdr:from>
    <xdr:to>
      <xdr:col>2</xdr:col>
      <xdr:colOff>863325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35021AC1-6AB8-44C1-9E2F-59B0450B4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255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461748</xdr:colOff>
      <xdr:row>9</xdr:row>
      <xdr:rowOff>368573</xdr:rowOff>
    </xdr:from>
    <xdr:to>
      <xdr:col>3</xdr:col>
      <xdr:colOff>798840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F2C970F6-0220-4AA4-8617-EC5C91121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722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432509</xdr:colOff>
      <xdr:row>9</xdr:row>
      <xdr:rowOff>368573</xdr:rowOff>
    </xdr:from>
    <xdr:to>
      <xdr:col>4</xdr:col>
      <xdr:colOff>769601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E30339CA-378D-479A-B10A-31D8C9B67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714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415292</xdr:colOff>
      <xdr:row>9</xdr:row>
      <xdr:rowOff>368573</xdr:rowOff>
    </xdr:from>
    <xdr:to>
      <xdr:col>5</xdr:col>
      <xdr:colOff>752384</xdr:colOff>
      <xdr:row>9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A28CDE56-410F-495E-B07C-D93E2AC08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092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116186</xdr:colOff>
      <xdr:row>9</xdr:row>
      <xdr:rowOff>371704</xdr:rowOff>
    </xdr:from>
    <xdr:to>
      <xdr:col>2</xdr:col>
      <xdr:colOff>452736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88A294EB-C875-4A1B-AE5F-0FEDC2836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5250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DE2FBA6A-BFE1-43AF-91DB-13FAB1CAF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B0AABB07-E6AE-482F-805B-45B118CB3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6</xdr:col>
      <xdr:colOff>404649</xdr:colOff>
      <xdr:row>9</xdr:row>
      <xdr:rowOff>365296</xdr:rowOff>
    </xdr:from>
    <xdr:to>
      <xdr:col>6</xdr:col>
      <xdr:colOff>741741</xdr:colOff>
      <xdr:row>9</xdr:row>
      <xdr:rowOff>708970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id="{2A392235-518D-4219-BC8D-54220EC7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7609" y="306277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378873</xdr:colOff>
      <xdr:row>9</xdr:row>
      <xdr:rowOff>365296</xdr:rowOff>
    </xdr:from>
    <xdr:to>
      <xdr:col>7</xdr:col>
      <xdr:colOff>715965</xdr:colOff>
      <xdr:row>9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id="{D7588054-1A7B-447B-A03A-81CA0ADA6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993" y="306277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431729</xdr:colOff>
      <xdr:row>12</xdr:row>
      <xdr:rowOff>372547</xdr:rowOff>
    </xdr:from>
    <xdr:to>
      <xdr:col>3</xdr:col>
      <xdr:colOff>768821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id="{30CC6A4F-5E0F-428D-BD60-CAA39F62C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20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432509</xdr:colOff>
      <xdr:row>12</xdr:row>
      <xdr:rowOff>349058</xdr:rowOff>
    </xdr:from>
    <xdr:to>
      <xdr:col>4</xdr:col>
      <xdr:colOff>769601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id="{63F0EFD9-FC2D-47BA-976E-C6F7ECB6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714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415292</xdr:colOff>
      <xdr:row>12</xdr:row>
      <xdr:rowOff>356249</xdr:rowOff>
    </xdr:from>
    <xdr:to>
      <xdr:col>5</xdr:col>
      <xdr:colOff>752384</xdr:colOff>
      <xdr:row>12</xdr:row>
      <xdr:rowOff>699923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id="{34161397-8BB9-44BA-9427-14AFDC839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092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404649</xdr:colOff>
      <xdr:row>12</xdr:row>
      <xdr:rowOff>356249</xdr:rowOff>
    </xdr:from>
    <xdr:to>
      <xdr:col>6</xdr:col>
      <xdr:colOff>741741</xdr:colOff>
      <xdr:row>12</xdr:row>
      <xdr:rowOff>699923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F710ACFC-7A61-4A08-8E34-A36413BF6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7609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378873</xdr:colOff>
      <xdr:row>12</xdr:row>
      <xdr:rowOff>356249</xdr:rowOff>
    </xdr:from>
    <xdr:to>
      <xdr:col>7</xdr:col>
      <xdr:colOff>715965</xdr:colOff>
      <xdr:row>12</xdr:row>
      <xdr:rowOff>699923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id="{E175FDDD-3A0A-43C3-B701-C4DCFC75B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993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378222</xdr:colOff>
      <xdr:row>12</xdr:row>
      <xdr:rowOff>381109</xdr:rowOff>
    </xdr:from>
    <xdr:to>
      <xdr:col>2</xdr:col>
      <xdr:colOff>715314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id="{34FEDCF6-21EB-4AB8-A0F8-F70A4841B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454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432509</xdr:colOff>
      <xdr:row>15</xdr:row>
      <xdr:rowOff>379497</xdr:rowOff>
    </xdr:from>
    <xdr:to>
      <xdr:col>4</xdr:col>
      <xdr:colOff>767299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23AC9792-0865-4CB8-9765-F22443781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714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415292</xdr:colOff>
      <xdr:row>15</xdr:row>
      <xdr:rowOff>386688</xdr:rowOff>
    </xdr:from>
    <xdr:to>
      <xdr:col>5</xdr:col>
      <xdr:colOff>752384</xdr:colOff>
      <xdr:row>15</xdr:row>
      <xdr:rowOff>730362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65B24DB7-4B19-479B-87E4-3C3F9C2F8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092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404649</xdr:colOff>
      <xdr:row>15</xdr:row>
      <xdr:rowOff>386688</xdr:rowOff>
    </xdr:from>
    <xdr:to>
      <xdr:col>6</xdr:col>
      <xdr:colOff>741741</xdr:colOff>
      <xdr:row>15</xdr:row>
      <xdr:rowOff>730362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1ADABC4C-2F57-4943-8EAF-8A0A06D3F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7609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378873</xdr:colOff>
      <xdr:row>15</xdr:row>
      <xdr:rowOff>386688</xdr:rowOff>
    </xdr:from>
    <xdr:to>
      <xdr:col>7</xdr:col>
      <xdr:colOff>715965</xdr:colOff>
      <xdr:row>15</xdr:row>
      <xdr:rowOff>730362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A667FB01-E304-4D04-90E7-DAF0161FA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993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509355</xdr:colOff>
      <xdr:row>15</xdr:row>
      <xdr:rowOff>402986</xdr:rowOff>
    </xdr:from>
    <xdr:to>
      <xdr:col>2</xdr:col>
      <xdr:colOff>846447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D3877FAC-B499-4FD0-BF09-86230F8A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567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198368</xdr:colOff>
      <xdr:row>15</xdr:row>
      <xdr:rowOff>406117</xdr:rowOff>
    </xdr:from>
    <xdr:to>
      <xdr:col>2</xdr:col>
      <xdr:colOff>534918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5650FD37-CC9E-485C-BE2A-8A2EF6D2D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468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423930</xdr:colOff>
      <xdr:row>15</xdr:row>
      <xdr:rowOff>399708</xdr:rowOff>
    </xdr:from>
    <xdr:to>
      <xdr:col>3</xdr:col>
      <xdr:colOff>761022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7AE150D4-DE23-4AE5-9C53-7B024A65A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9410" y="5345088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15</xdr:row>
      <xdr:rowOff>402099</xdr:rowOff>
    </xdr:from>
    <xdr:to>
      <xdr:col>9</xdr:col>
      <xdr:colOff>632231</xdr:colOff>
      <xdr:row>15</xdr:row>
      <xdr:rowOff>745773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F11FBA79-32EB-4537-84BC-7CA0C5DDC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534747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1</xdr:col>
      <xdr:colOff>307075</xdr:colOff>
      <xdr:row>9</xdr:row>
      <xdr:rowOff>198840</xdr:rowOff>
    </xdr:from>
    <xdr:to>
      <xdr:col>1</xdr:col>
      <xdr:colOff>643625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id="{B21D3C3D-AB88-4382-9132-DC8A4B8B7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423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192775</xdr:colOff>
      <xdr:row>15</xdr:row>
      <xdr:rowOff>145928</xdr:rowOff>
    </xdr:from>
    <xdr:to>
      <xdr:col>1</xdr:col>
      <xdr:colOff>529325</xdr:colOff>
      <xdr:row>15</xdr:row>
      <xdr:rowOff>488828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id="{E6ABC2AB-7FAA-4107-843A-D6774793D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9935" y="509130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15240</xdr:rowOff>
    </xdr:from>
    <xdr:to>
      <xdr:col>7</xdr:col>
      <xdr:colOff>840389</xdr:colOff>
      <xdr:row>1</xdr:row>
      <xdr:rowOff>502027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D124C09D-4CDF-4201-B6A8-05DC6D62A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15240"/>
          <a:ext cx="1396649" cy="875407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396349</xdr:rowOff>
    </xdr:from>
    <xdr:to>
      <xdr:col>1</xdr:col>
      <xdr:colOff>730554</xdr:colOff>
      <xdr:row>15</xdr:row>
      <xdr:rowOff>740023</xdr:rowOff>
    </xdr:to>
    <xdr:pic>
      <xdr:nvPicPr>
        <xdr:cNvPr id="141" name="Picture 201">
          <a:extLst>
            <a:ext uri="{FF2B5EF4-FFF2-40B4-BE49-F238E27FC236}">
              <a16:creationId xmlns:a16="http://schemas.microsoft.com/office/drawing/2014/main" id="{D883E80D-ABF5-48A5-AE98-755BE8B30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622" y="5341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311235</xdr:colOff>
      <xdr:row>18</xdr:row>
      <xdr:rowOff>281066</xdr:rowOff>
    </xdr:from>
    <xdr:to>
      <xdr:col>1</xdr:col>
      <xdr:colOff>648327</xdr:colOff>
      <xdr:row>18</xdr:row>
      <xdr:rowOff>624740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id="{A8EC8C59-FD15-4DC2-85E7-8BCDA5985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8395" y="634658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324882</xdr:colOff>
      <xdr:row>12</xdr:row>
      <xdr:rowOff>388729</xdr:rowOff>
    </xdr:from>
    <xdr:to>
      <xdr:col>1</xdr:col>
      <xdr:colOff>661974</xdr:colOff>
      <xdr:row>12</xdr:row>
      <xdr:rowOff>732403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id="{CB69B907-6DED-41ED-8FD6-F9DC6A21A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042" y="4206349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id="{51AA6C1C-FE44-43B9-9502-561CEBFA4151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2E411C8A-1F41-4377-A109-E3CFF0FE2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1A05BF05-842E-40BD-9B2B-CB90EE5B9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FB5E726C-BCB7-4EC3-A931-508E99AF9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id="{B7F9F27C-1C0E-4523-BAF7-42DF5DA95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37BDBFB7-2EC5-4D6A-984C-462AD957661D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BF773A60-5301-4009-93C1-6781A83517D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4FE94951-830B-42A8-A862-4E398B4B2875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2D1D09C8-04A0-49D8-8B1D-AF5E7606C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9C8A2F61-2515-4857-A902-0514B23A5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56EB5E2C-344D-44DC-BBF7-A26F6ECA4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777A3E84-4AAE-4135-AF2C-8F818C486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8B92556B-5B4F-4403-B15F-626E131D7FF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2911A194-0463-48CE-80F0-2A9C2EAF27A7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DD0AE466-763C-4AD4-9F90-5DBD0FF93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A133F923-9802-462F-B44B-65317F974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90EEA6B0-71EB-4431-8B40-6AC48AAF2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C7349E5C-938F-4DD0-A9FD-C1197762B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A8D2BE88-62A7-47E9-A058-FC086D2EA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AB4E2402-2838-4D8A-A120-BE8C0BC7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0F8A94A6-EF16-4E66-83A0-4FF9CBE34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1647032A-2A33-481C-B560-AB4CF3BA6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44A1DDFC-1949-4A55-B1CF-ACF0F565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F232AB3B-1099-4F5A-9062-AC8D61613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F7F4F72F-9E5B-4A32-9344-C0190926C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CDE0ABEE-FF73-4E9B-A1BF-11C79A142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043EF55-0FD8-4941-860B-357227537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B9BA8FD0-419D-4CC8-9B86-1948AC41C5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B72D81C-5491-42E4-ADCA-83E6EE6671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D956D8B8-09DB-422E-90BC-999F288ED1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26C92A19-2183-4642-8760-FADF3DA667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D3C0E67-A7A2-4FA0-8DF1-97E12CAC3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227629C-96A5-4579-98C5-0C8245817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C2384C6C-8A35-4CAA-8128-891F6377A6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3EB1F228-096B-4CFA-B044-67CC198E28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5DE9D7B-C8F7-47B4-BEE1-90EB7FDB9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96FEED6-F28A-4F78-9D6E-B208D88FC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9082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B73DE0F5-8F0B-4B06-B814-42B91580EE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1B6C423-161D-4524-AC09-A3CD13E1C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A60EE54-E2DE-484B-B976-09508B15F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7CBEEEA5-10D2-4DA3-B0BF-A79EF92C5D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F5914391-6870-4716-9B28-C5A42EF568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9082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C900009B-628D-48A7-BBA1-3708CBD6F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B58A129C-CFC2-4FC1-8ADC-97A8E6E8EE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4B846795-DD6B-48E0-8637-45774EF392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9082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CC8F918-A86D-4874-8F10-E8DF8552F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9C0359F-9D91-4412-A994-3BE6F034D0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F0212AA1-A7F5-4886-9656-0E2231E62675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2413DE7B-F188-4DDD-AFCE-462339F61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3BD60323-A0A3-4886-AADD-B06B982448B9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id="{D8A048BE-6B51-4511-A8B3-EF675A21B905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220980</xdr:colOff>
      <xdr:row>9</xdr:row>
      <xdr:rowOff>137160</xdr:rowOff>
    </xdr:from>
    <xdr:to>
      <xdr:col>3</xdr:col>
      <xdr:colOff>559774</xdr:colOff>
      <xdr:row>9</xdr:row>
      <xdr:rowOff>424052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879D516B-61F1-4121-9884-A1CD4A207F2B}"/>
            </a:ext>
          </a:extLst>
        </xdr:cNvPr>
        <xdr:cNvGrpSpPr/>
      </xdr:nvGrpSpPr>
      <xdr:grpSpPr>
        <a:xfrm>
          <a:off x="2373630" y="284226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E0C2A2B3-37E3-4079-8266-D68E511C85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599DEBAE-E511-44A3-9A7A-886A3E2C67E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190500</xdr:colOff>
      <xdr:row>12</xdr:row>
      <xdr:rowOff>179070</xdr:rowOff>
    </xdr:from>
    <xdr:to>
      <xdr:col>2</xdr:col>
      <xdr:colOff>529294</xdr:colOff>
      <xdr:row>12</xdr:row>
      <xdr:rowOff>465962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BBF5AD8F-7AA8-480C-B56A-D4749A8524E7}"/>
            </a:ext>
          </a:extLst>
        </xdr:cNvPr>
        <xdr:cNvGrpSpPr/>
      </xdr:nvGrpSpPr>
      <xdr:grpSpPr>
        <a:xfrm>
          <a:off x="1343025" y="400812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8EB103AB-DDDD-41DF-8B21-D6362B0E69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E18F9069-2A1A-467F-BBEE-ED5AB24BDD0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220980</xdr:colOff>
      <xdr:row>15</xdr:row>
      <xdr:rowOff>205740</xdr:rowOff>
    </xdr:from>
    <xdr:to>
      <xdr:col>3</xdr:col>
      <xdr:colOff>559774</xdr:colOff>
      <xdr:row>15</xdr:row>
      <xdr:rowOff>492632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B5405BC4-45F1-4B31-B99E-AFE2A3EE05A0}"/>
            </a:ext>
          </a:extLst>
        </xdr:cNvPr>
        <xdr:cNvGrpSpPr/>
      </xdr:nvGrpSpPr>
      <xdr:grpSpPr>
        <a:xfrm>
          <a:off x="2373630" y="516826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239521FC-88C0-4B4B-ACCD-3190ACE4E87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5795A42E-E56C-4B4A-B142-BB2020138E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304800</xdr:colOff>
      <xdr:row>18</xdr:row>
      <xdr:rowOff>297180</xdr:rowOff>
    </xdr:from>
    <xdr:to>
      <xdr:col>2</xdr:col>
      <xdr:colOff>643594</xdr:colOff>
      <xdr:row>18</xdr:row>
      <xdr:rowOff>584072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C9120173-A526-459F-A44B-AB4872C1C6DA}"/>
            </a:ext>
          </a:extLst>
        </xdr:cNvPr>
        <xdr:cNvGrpSpPr/>
      </xdr:nvGrpSpPr>
      <xdr:grpSpPr>
        <a:xfrm>
          <a:off x="1457325" y="638365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AF7A2C4F-7B4F-4700-B559-F08ADB3E5E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0180F6AD-22E6-45AD-AE18-F691868E19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A90609BD-7A06-4AB9-BA09-A47F97552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488133</xdr:colOff>
      <xdr:row>9</xdr:row>
      <xdr:rowOff>368573</xdr:rowOff>
    </xdr:from>
    <xdr:to>
      <xdr:col>3</xdr:col>
      <xdr:colOff>825225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C88FAAA2-692D-4106-9207-0ECA86B61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2361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423648</xdr:colOff>
      <xdr:row>9</xdr:row>
      <xdr:rowOff>368573</xdr:rowOff>
    </xdr:from>
    <xdr:to>
      <xdr:col>4</xdr:col>
      <xdr:colOff>760740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DD0FC9A9-5C7C-497E-8BA6-0329DF593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828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394409</xdr:colOff>
      <xdr:row>9</xdr:row>
      <xdr:rowOff>368573</xdr:rowOff>
    </xdr:from>
    <xdr:to>
      <xdr:col>5</xdr:col>
      <xdr:colOff>731501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5BA35EF4-10C0-4A49-95DE-DE43B76D7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820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377192</xdr:colOff>
      <xdr:row>9</xdr:row>
      <xdr:rowOff>368573</xdr:rowOff>
    </xdr:from>
    <xdr:to>
      <xdr:col>6</xdr:col>
      <xdr:colOff>714284</xdr:colOff>
      <xdr:row>9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7F2A75B9-45FC-4F3F-9AD1-E69E25FB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2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78086</xdr:colOff>
      <xdr:row>9</xdr:row>
      <xdr:rowOff>371704</xdr:rowOff>
    </xdr:from>
    <xdr:to>
      <xdr:col>3</xdr:col>
      <xdr:colOff>414636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5BD321F0-CD19-4E18-B9F4-769531320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356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BCA2BCCF-3DA9-4EA6-9AB3-47D0D912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B3370293-AB3A-487E-9091-3D81A8266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7</xdr:col>
      <xdr:colOff>366549</xdr:colOff>
      <xdr:row>9</xdr:row>
      <xdr:rowOff>365296</xdr:rowOff>
    </xdr:from>
    <xdr:to>
      <xdr:col>7</xdr:col>
      <xdr:colOff>703641</xdr:colOff>
      <xdr:row>9</xdr:row>
      <xdr:rowOff>708970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id="{96FB26A7-E246-4B2B-8105-11B4A71FD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8669" y="306277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363633</xdr:colOff>
      <xdr:row>12</xdr:row>
      <xdr:rowOff>365296</xdr:rowOff>
    </xdr:from>
    <xdr:to>
      <xdr:col>1</xdr:col>
      <xdr:colOff>700725</xdr:colOff>
      <xdr:row>12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id="{5C511419-0553-4C45-9F51-EDC6847F4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79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393629</xdr:colOff>
      <xdr:row>12</xdr:row>
      <xdr:rowOff>372547</xdr:rowOff>
    </xdr:from>
    <xdr:to>
      <xdr:col>4</xdr:col>
      <xdr:colOff>730721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id="{E390C65E-330B-4B7B-AB6B-C62736F94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826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394409</xdr:colOff>
      <xdr:row>12</xdr:row>
      <xdr:rowOff>349058</xdr:rowOff>
    </xdr:from>
    <xdr:to>
      <xdr:col>5</xdr:col>
      <xdr:colOff>731501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id="{E1E06E44-9FB8-4E3D-A525-BB7778CD4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820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377192</xdr:colOff>
      <xdr:row>12</xdr:row>
      <xdr:rowOff>356249</xdr:rowOff>
    </xdr:from>
    <xdr:to>
      <xdr:col>6</xdr:col>
      <xdr:colOff>714284</xdr:colOff>
      <xdr:row>12</xdr:row>
      <xdr:rowOff>699923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id="{C6AD4190-1E76-45F5-95ED-48C2B8A56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2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366549</xdr:colOff>
      <xdr:row>12</xdr:row>
      <xdr:rowOff>356249</xdr:rowOff>
    </xdr:from>
    <xdr:to>
      <xdr:col>7</xdr:col>
      <xdr:colOff>703641</xdr:colOff>
      <xdr:row>12</xdr:row>
      <xdr:rowOff>699923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5AD4D6B0-F6D2-4EB8-8043-9D33A2AA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8669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363633</xdr:colOff>
      <xdr:row>15</xdr:row>
      <xdr:rowOff>348629</xdr:rowOff>
    </xdr:from>
    <xdr:to>
      <xdr:col>1</xdr:col>
      <xdr:colOff>700725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id="{5A7D2E90-103A-4DF3-9ABD-3416A8437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79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340122</xdr:colOff>
      <xdr:row>12</xdr:row>
      <xdr:rowOff>381109</xdr:rowOff>
    </xdr:from>
    <xdr:to>
      <xdr:col>3</xdr:col>
      <xdr:colOff>677214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id="{843B6F91-0A12-4D69-9653-AAC0635DC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560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394409</xdr:colOff>
      <xdr:row>15</xdr:row>
      <xdr:rowOff>379497</xdr:rowOff>
    </xdr:from>
    <xdr:to>
      <xdr:col>5</xdr:col>
      <xdr:colOff>729199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6C505C1D-FF2C-44A7-8AB5-207CC3950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820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377192</xdr:colOff>
      <xdr:row>15</xdr:row>
      <xdr:rowOff>386688</xdr:rowOff>
    </xdr:from>
    <xdr:to>
      <xdr:col>6</xdr:col>
      <xdr:colOff>714284</xdr:colOff>
      <xdr:row>15</xdr:row>
      <xdr:rowOff>730362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860F287B-0138-495F-BA0A-992E2FB10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2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366549</xdr:colOff>
      <xdr:row>15</xdr:row>
      <xdr:rowOff>386688</xdr:rowOff>
    </xdr:from>
    <xdr:to>
      <xdr:col>7</xdr:col>
      <xdr:colOff>703641</xdr:colOff>
      <xdr:row>15</xdr:row>
      <xdr:rowOff>730362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E590B73F-47C8-4DFF-82CD-2FE5C8983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8669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363633</xdr:colOff>
      <xdr:row>18</xdr:row>
      <xdr:rowOff>310488</xdr:rowOff>
    </xdr:from>
    <xdr:to>
      <xdr:col>1</xdr:col>
      <xdr:colOff>700725</xdr:colOff>
      <xdr:row>18</xdr:row>
      <xdr:rowOff>654162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FAE3DB58-F0ED-4BB0-BF7E-564F9FB49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793" y="637600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471255</xdr:colOff>
      <xdr:row>15</xdr:row>
      <xdr:rowOff>402986</xdr:rowOff>
    </xdr:from>
    <xdr:to>
      <xdr:col>3</xdr:col>
      <xdr:colOff>808347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5CDEEB01-7A8A-49F0-BA59-1AF3C79C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673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160268</xdr:colOff>
      <xdr:row>15</xdr:row>
      <xdr:rowOff>406117</xdr:rowOff>
    </xdr:from>
    <xdr:to>
      <xdr:col>3</xdr:col>
      <xdr:colOff>496818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6F2BF7A8-5005-4B8A-BBF9-B70B3DCC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74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385830</xdr:colOff>
      <xdr:row>15</xdr:row>
      <xdr:rowOff>399708</xdr:rowOff>
    </xdr:from>
    <xdr:to>
      <xdr:col>4</xdr:col>
      <xdr:colOff>722922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86138608-1122-4C59-8BD8-563EDDCEE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0470" y="5345088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15</xdr:row>
      <xdr:rowOff>402099</xdr:rowOff>
    </xdr:from>
    <xdr:to>
      <xdr:col>9</xdr:col>
      <xdr:colOff>632231</xdr:colOff>
      <xdr:row>15</xdr:row>
      <xdr:rowOff>745773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B9B63172-F3CF-47FE-B3E3-C15C9C2D8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534747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2</xdr:col>
      <xdr:colOff>268975</xdr:colOff>
      <xdr:row>9</xdr:row>
      <xdr:rowOff>198840</xdr:rowOff>
    </xdr:from>
    <xdr:to>
      <xdr:col>2</xdr:col>
      <xdr:colOff>605525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id="{781C028C-8153-42CF-ABC4-721F4DE4D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0529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185155</xdr:colOff>
      <xdr:row>15</xdr:row>
      <xdr:rowOff>123068</xdr:rowOff>
    </xdr:from>
    <xdr:to>
      <xdr:col>2</xdr:col>
      <xdr:colOff>521705</xdr:colOff>
      <xdr:row>15</xdr:row>
      <xdr:rowOff>465968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id="{17A468D6-2166-453D-8961-A0B97624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1475" y="506844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388620</xdr:colOff>
      <xdr:row>0</xdr:row>
      <xdr:rowOff>30480</xdr:rowOff>
    </xdr:from>
    <xdr:to>
      <xdr:col>7</xdr:col>
      <xdr:colOff>886109</xdr:colOff>
      <xdr:row>1</xdr:row>
      <xdr:rowOff>517267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8F30FCEE-1F3D-4A7B-80A8-53C6E5E52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1580" y="30480"/>
          <a:ext cx="1396649" cy="875407"/>
        </a:xfrm>
        <a:prstGeom prst="rect">
          <a:avLst/>
        </a:prstGeom>
      </xdr:spPr>
    </xdr:pic>
    <xdr:clientData/>
  </xdr:twoCellAnchor>
  <xdr:twoCellAnchor>
    <xdr:from>
      <xdr:col>2</xdr:col>
      <xdr:colOff>387027</xdr:colOff>
      <xdr:row>15</xdr:row>
      <xdr:rowOff>365760</xdr:rowOff>
    </xdr:from>
    <xdr:to>
      <xdr:col>2</xdr:col>
      <xdr:colOff>724119</xdr:colOff>
      <xdr:row>15</xdr:row>
      <xdr:rowOff>709434</xdr:rowOff>
    </xdr:to>
    <xdr:pic>
      <xdr:nvPicPr>
        <xdr:cNvPr id="141" name="Picture 201">
          <a:extLst>
            <a:ext uri="{FF2B5EF4-FFF2-40B4-BE49-F238E27FC236}">
              <a16:creationId xmlns:a16="http://schemas.microsoft.com/office/drawing/2014/main" id="{9F2A3479-C44B-47E8-8EC5-432543411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3347" y="531114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304800</xdr:colOff>
      <xdr:row>18</xdr:row>
      <xdr:rowOff>250477</xdr:rowOff>
    </xdr:from>
    <xdr:to>
      <xdr:col>2</xdr:col>
      <xdr:colOff>641892</xdr:colOff>
      <xdr:row>18</xdr:row>
      <xdr:rowOff>594151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id="{4F2A02E1-5B4C-4D54-B2CC-1FA91635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1120" y="631599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318447</xdr:colOff>
      <xdr:row>12</xdr:row>
      <xdr:rowOff>358140</xdr:rowOff>
    </xdr:from>
    <xdr:to>
      <xdr:col>2</xdr:col>
      <xdr:colOff>655539</xdr:colOff>
      <xdr:row>12</xdr:row>
      <xdr:rowOff>701814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id="{93CC8933-8490-4CCF-A5A9-5956449F4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4767" y="417576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91" name="Rectangle 190">
          <a:extLst>
            <a:ext uri="{FF2B5EF4-FFF2-40B4-BE49-F238E27FC236}">
              <a16:creationId xmlns:a16="http://schemas.microsoft.com/office/drawing/2014/main" id="{55459D71-A576-4EC1-AB00-E27AB22897FD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FEE0B33E-61D5-406B-B1B8-B6C089221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93" name="Picture 17">
          <a:extLst>
            <a:ext uri="{FF2B5EF4-FFF2-40B4-BE49-F238E27FC236}">
              <a16:creationId xmlns:a16="http://schemas.microsoft.com/office/drawing/2014/main" id="{3EA24630-1C26-4025-8BCB-05BCF1DA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id="{9C6BA710-D33B-4F78-8803-613B4AA75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95" name="Picture 238">
          <a:extLst>
            <a:ext uri="{FF2B5EF4-FFF2-40B4-BE49-F238E27FC236}">
              <a16:creationId xmlns:a16="http://schemas.microsoft.com/office/drawing/2014/main" id="{E67644FB-FEDD-4823-9A17-4DD8A854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96" name="Pentagone régulier 49">
          <a:extLst>
            <a:ext uri="{FF2B5EF4-FFF2-40B4-BE49-F238E27FC236}">
              <a16:creationId xmlns:a16="http://schemas.microsoft.com/office/drawing/2014/main" id="{5AF144AD-1EB0-4D3B-B9B0-B6B82213B22C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97" name="Freeform: Shape 196">
          <a:extLst>
            <a:ext uri="{FF2B5EF4-FFF2-40B4-BE49-F238E27FC236}">
              <a16:creationId xmlns:a16="http://schemas.microsoft.com/office/drawing/2014/main" id="{BF91685D-1E66-4F83-884C-FC0C021AD9A4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98" name="Freeform: Shape 197">
          <a:extLst>
            <a:ext uri="{FF2B5EF4-FFF2-40B4-BE49-F238E27FC236}">
              <a16:creationId xmlns:a16="http://schemas.microsoft.com/office/drawing/2014/main" id="{CB705C02-8304-43B3-8069-4020D13F18F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99" name="Picture 248">
          <a:extLst>
            <a:ext uri="{FF2B5EF4-FFF2-40B4-BE49-F238E27FC236}">
              <a16:creationId xmlns:a16="http://schemas.microsoft.com/office/drawing/2014/main" id="{3272CF04-9E47-4818-8F90-E64398003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200" name="Picture 248">
          <a:extLst>
            <a:ext uri="{FF2B5EF4-FFF2-40B4-BE49-F238E27FC236}">
              <a16:creationId xmlns:a16="http://schemas.microsoft.com/office/drawing/2014/main" id="{7083DC5E-D215-4438-A6D0-AB967899C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201" name="Picture 248">
          <a:extLst>
            <a:ext uri="{FF2B5EF4-FFF2-40B4-BE49-F238E27FC236}">
              <a16:creationId xmlns:a16="http://schemas.microsoft.com/office/drawing/2014/main" id="{169AA23A-9A9D-4E34-B468-1163191D9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202" name="Picture 248">
          <a:extLst>
            <a:ext uri="{FF2B5EF4-FFF2-40B4-BE49-F238E27FC236}">
              <a16:creationId xmlns:a16="http://schemas.microsoft.com/office/drawing/2014/main" id="{313CEF8D-83D9-4CC3-AB5A-9DDA48D08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203" name="Pentagone régulier 49">
          <a:extLst>
            <a:ext uri="{FF2B5EF4-FFF2-40B4-BE49-F238E27FC236}">
              <a16:creationId xmlns:a16="http://schemas.microsoft.com/office/drawing/2014/main" id="{7E453E75-8539-4D33-8969-FF7E00A75157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204" name="Oval 203">
          <a:extLst>
            <a:ext uri="{FF2B5EF4-FFF2-40B4-BE49-F238E27FC236}">
              <a16:creationId xmlns:a16="http://schemas.microsoft.com/office/drawing/2014/main" id="{D43B31E7-B3C3-4F68-BB65-55F1D9494DC6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205" name="Picture 13">
          <a:extLst>
            <a:ext uri="{FF2B5EF4-FFF2-40B4-BE49-F238E27FC236}">
              <a16:creationId xmlns:a16="http://schemas.microsoft.com/office/drawing/2014/main" id="{64A4AC45-826C-42BC-9585-B6366DDC3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206" name="Picture 13">
          <a:extLst>
            <a:ext uri="{FF2B5EF4-FFF2-40B4-BE49-F238E27FC236}">
              <a16:creationId xmlns:a16="http://schemas.microsoft.com/office/drawing/2014/main" id="{62A7A23E-F61B-4036-9DBB-F08BCBD6E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207" name="Picture 13">
          <a:extLst>
            <a:ext uri="{FF2B5EF4-FFF2-40B4-BE49-F238E27FC236}">
              <a16:creationId xmlns:a16="http://schemas.microsoft.com/office/drawing/2014/main" id="{F0D977DA-17A0-43ED-AE8B-441B74205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208" name="Picture 238">
          <a:extLst>
            <a:ext uri="{FF2B5EF4-FFF2-40B4-BE49-F238E27FC236}">
              <a16:creationId xmlns:a16="http://schemas.microsoft.com/office/drawing/2014/main" id="{CB051881-843B-4C6A-9702-9379222F9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209" name="Picture 238">
          <a:extLst>
            <a:ext uri="{FF2B5EF4-FFF2-40B4-BE49-F238E27FC236}">
              <a16:creationId xmlns:a16="http://schemas.microsoft.com/office/drawing/2014/main" id="{4EE8846A-F93F-4B31-AC05-46CA6844B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210" name="Picture 238">
          <a:extLst>
            <a:ext uri="{FF2B5EF4-FFF2-40B4-BE49-F238E27FC236}">
              <a16:creationId xmlns:a16="http://schemas.microsoft.com/office/drawing/2014/main" id="{F03EC16D-437C-4F0B-BA9A-DEC6F4DCC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211" name="Picture 17">
          <a:extLst>
            <a:ext uri="{FF2B5EF4-FFF2-40B4-BE49-F238E27FC236}">
              <a16:creationId xmlns:a16="http://schemas.microsoft.com/office/drawing/2014/main" id="{5266C6AA-823B-4918-9BBE-53220D081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212" name="Picture 273">
          <a:extLst>
            <a:ext uri="{FF2B5EF4-FFF2-40B4-BE49-F238E27FC236}">
              <a16:creationId xmlns:a16="http://schemas.microsoft.com/office/drawing/2014/main" id="{E07EDF79-02AD-4647-9CA9-CC39D8B74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213" name="Picture 17">
          <a:extLst>
            <a:ext uri="{FF2B5EF4-FFF2-40B4-BE49-F238E27FC236}">
              <a16:creationId xmlns:a16="http://schemas.microsoft.com/office/drawing/2014/main" id="{BA86733E-13DC-4E9F-AC5A-497FAD91B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214" name="Picture 273">
          <a:extLst>
            <a:ext uri="{FF2B5EF4-FFF2-40B4-BE49-F238E27FC236}">
              <a16:creationId xmlns:a16="http://schemas.microsoft.com/office/drawing/2014/main" id="{CCDBB0BC-8A99-49A1-90A5-0A8D6CE3A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215" name="Picture 17">
          <a:extLst>
            <a:ext uri="{FF2B5EF4-FFF2-40B4-BE49-F238E27FC236}">
              <a16:creationId xmlns:a16="http://schemas.microsoft.com/office/drawing/2014/main" id="{2E7EDA57-CE78-4A7C-BF2F-2F883D65B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216" name="Picture 273">
          <a:extLst>
            <a:ext uri="{FF2B5EF4-FFF2-40B4-BE49-F238E27FC236}">
              <a16:creationId xmlns:a16="http://schemas.microsoft.com/office/drawing/2014/main" id="{652333E0-00C5-476A-842F-B6F153760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72436404-7422-441C-A120-481DD479F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46FEF85E-69DF-40C9-A7EE-E2AF3C1AF9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C1A177F7-0A73-44C9-AEC5-A5D45E5395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CF0304AA-F310-4786-9F56-CDB7CEFCC4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F25DBD40-6BEA-442A-9CB8-EE2C67E6FE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D350B173-53B3-4225-A229-1BE0ADBFE2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095A3642-5E4F-4666-8A46-A1632AC360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7CBEE286-9646-4B86-9115-A2DDF32846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E6B7A297-4DB6-453E-8AD8-B234BB5AF3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18BDBA8F-559B-4027-BBDE-A96CCB0C77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35F6EFB3-1A26-4F8A-9DBD-DD7C9618B0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CC984DDC-D20D-47D1-8302-0B9C1651D1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D0324067-16A1-466A-8F95-02A52441A0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FDEA3A54-1FA8-4251-BC36-0F955FE0F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29D9A965-8EDD-49E2-9F25-399B99A6C0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D4BB1711-1C93-4AC3-8C6E-D6CFE09F47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D31C815D-0977-4B88-8E60-1070FFCDA0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9E57420C-0FD6-4BCE-8116-53C9B127C1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5A817FB4-1ABF-425B-8C66-E9947488F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9D08F5FE-67ED-4D9D-886D-DF9ACEF45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7F4714A3-B9C3-4E20-8838-73E0E9BA3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BFE79BB5-4A6D-49E9-A003-35A5D4FE2334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5" name="Picture 238">
          <a:extLst>
            <a:ext uri="{FF2B5EF4-FFF2-40B4-BE49-F238E27FC236}">
              <a16:creationId xmlns:a16="http://schemas.microsoft.com/office/drawing/2014/main" id="{17EE66B3-FD75-492C-945C-F73AC9C06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48C4944A-540D-46E3-B57E-9F329F6E9DFD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0" name="Oval 99">
          <a:extLst>
            <a:ext uri="{FF2B5EF4-FFF2-40B4-BE49-F238E27FC236}">
              <a16:creationId xmlns:a16="http://schemas.microsoft.com/office/drawing/2014/main" id="{6AC84A98-8EB7-4C03-AF78-D147FC12AFA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167640</xdr:colOff>
      <xdr:row>9</xdr:row>
      <xdr:rowOff>121920</xdr:rowOff>
    </xdr:from>
    <xdr:to>
      <xdr:col>4</xdr:col>
      <xdr:colOff>506434</xdr:colOff>
      <xdr:row>9</xdr:row>
      <xdr:rowOff>408812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F97F274E-2716-41E2-BCDE-7D44D6175FB0}"/>
            </a:ext>
          </a:extLst>
        </xdr:cNvPr>
        <xdr:cNvGrpSpPr/>
      </xdr:nvGrpSpPr>
      <xdr:grpSpPr>
        <a:xfrm>
          <a:off x="3320415" y="2827020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68810A59-F963-4B2B-B7B4-4AB93C7262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29B167AB-449A-4634-AA39-DAAA62D3ED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137160</xdr:colOff>
      <xdr:row>12</xdr:row>
      <xdr:rowOff>163830</xdr:rowOff>
    </xdr:from>
    <xdr:to>
      <xdr:col>3</xdr:col>
      <xdr:colOff>475954</xdr:colOff>
      <xdr:row>12</xdr:row>
      <xdr:rowOff>450722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2357A21B-3806-4770-B7FF-074893120DFE}"/>
            </a:ext>
          </a:extLst>
        </xdr:cNvPr>
        <xdr:cNvGrpSpPr/>
      </xdr:nvGrpSpPr>
      <xdr:grpSpPr>
        <a:xfrm>
          <a:off x="2289810" y="3992880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id="{82B255DB-ACFF-43E2-AFEC-DA8CA192FA3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9C7FD204-BDB0-4154-92B5-555A357F69F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15</xdr:row>
      <xdr:rowOff>190500</xdr:rowOff>
    </xdr:from>
    <xdr:to>
      <xdr:col>4</xdr:col>
      <xdr:colOff>506434</xdr:colOff>
      <xdr:row>15</xdr:row>
      <xdr:rowOff>477392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id="{89A38EBF-0E72-4353-8C7F-17FE4685EB6D}"/>
            </a:ext>
          </a:extLst>
        </xdr:cNvPr>
        <xdr:cNvGrpSpPr/>
      </xdr:nvGrpSpPr>
      <xdr:grpSpPr>
        <a:xfrm>
          <a:off x="3320415" y="5153025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id="{B6AA296F-DB25-4B4D-82C8-5001DB82995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id="{388BF88C-16F3-4026-B51A-02C03C1A958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251460</xdr:colOff>
      <xdr:row>18</xdr:row>
      <xdr:rowOff>281940</xdr:rowOff>
    </xdr:from>
    <xdr:to>
      <xdr:col>3</xdr:col>
      <xdr:colOff>590254</xdr:colOff>
      <xdr:row>18</xdr:row>
      <xdr:rowOff>568832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301D3E47-6173-4BDA-A9A4-367332822E09}"/>
            </a:ext>
          </a:extLst>
        </xdr:cNvPr>
        <xdr:cNvGrpSpPr/>
      </xdr:nvGrpSpPr>
      <xdr:grpSpPr>
        <a:xfrm>
          <a:off x="2404110" y="6368415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id="{1EF7CCBC-2A46-4AA4-81D3-061E16FC7A8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id="{878FA2F1-5A70-43A7-8302-FA501887767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1DC97DCC-806A-4096-BC4A-20992DA3A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503373</xdr:colOff>
      <xdr:row>9</xdr:row>
      <xdr:rowOff>368573</xdr:rowOff>
    </xdr:from>
    <xdr:to>
      <xdr:col>4</xdr:col>
      <xdr:colOff>840465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9ABA7A64-719E-46D9-B326-2946759CC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801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416028</xdr:colOff>
      <xdr:row>9</xdr:row>
      <xdr:rowOff>368573</xdr:rowOff>
    </xdr:from>
    <xdr:to>
      <xdr:col>5</xdr:col>
      <xdr:colOff>753120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6156E609-1501-487E-B267-E3E8D9132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9828" y="311177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409649</xdr:colOff>
      <xdr:row>9</xdr:row>
      <xdr:rowOff>368573</xdr:rowOff>
    </xdr:from>
    <xdr:to>
      <xdr:col>6</xdr:col>
      <xdr:colOff>746741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1F552DDD-748D-4364-BC1C-8F6DEF545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260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392432</xdr:colOff>
      <xdr:row>9</xdr:row>
      <xdr:rowOff>368573</xdr:rowOff>
    </xdr:from>
    <xdr:to>
      <xdr:col>7</xdr:col>
      <xdr:colOff>729524</xdr:colOff>
      <xdr:row>9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48C7D887-C65F-43B7-9317-19F8F277B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552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93326</xdr:colOff>
      <xdr:row>9</xdr:row>
      <xdr:rowOff>371704</xdr:rowOff>
    </xdr:from>
    <xdr:to>
      <xdr:col>4</xdr:col>
      <xdr:colOff>429876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7227F797-A380-4813-800C-7F683C9F1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2796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03838953-A759-4F86-9825-C17F77420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E5EC1235-7542-4D9D-9AF7-86095CFD1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1</xdr:col>
      <xdr:colOff>374169</xdr:colOff>
      <xdr:row>12</xdr:row>
      <xdr:rowOff>296716</xdr:rowOff>
    </xdr:from>
    <xdr:to>
      <xdr:col>1</xdr:col>
      <xdr:colOff>711261</xdr:colOff>
      <xdr:row>12</xdr:row>
      <xdr:rowOff>640390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id="{F2A37883-A734-4ECD-B27E-F17CEFFE0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329" y="411433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378873</xdr:colOff>
      <xdr:row>12</xdr:row>
      <xdr:rowOff>365296</xdr:rowOff>
    </xdr:from>
    <xdr:to>
      <xdr:col>2</xdr:col>
      <xdr:colOff>715965</xdr:colOff>
      <xdr:row>12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id="{8064A0FF-F330-4AA4-9562-52CBCACB3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9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408869</xdr:colOff>
      <xdr:row>12</xdr:row>
      <xdr:rowOff>372547</xdr:rowOff>
    </xdr:from>
    <xdr:to>
      <xdr:col>5</xdr:col>
      <xdr:colOff>745961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id="{39CBED38-07CF-4926-A236-E108128A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266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409649</xdr:colOff>
      <xdr:row>12</xdr:row>
      <xdr:rowOff>349058</xdr:rowOff>
    </xdr:from>
    <xdr:to>
      <xdr:col>6</xdr:col>
      <xdr:colOff>746741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id="{2BD0AC30-0F49-4FC7-A6DD-4EA3F4A6B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260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392432</xdr:colOff>
      <xdr:row>12</xdr:row>
      <xdr:rowOff>356249</xdr:rowOff>
    </xdr:from>
    <xdr:to>
      <xdr:col>7</xdr:col>
      <xdr:colOff>729524</xdr:colOff>
      <xdr:row>12</xdr:row>
      <xdr:rowOff>699923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id="{AC3ED855-C48F-4290-984E-486A3576A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552" y="417386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374169</xdr:colOff>
      <xdr:row>15</xdr:row>
      <xdr:rowOff>280049</xdr:rowOff>
    </xdr:from>
    <xdr:to>
      <xdr:col>1</xdr:col>
      <xdr:colOff>711261</xdr:colOff>
      <xdr:row>15</xdr:row>
      <xdr:rowOff>623723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5FAF7785-063F-413D-8723-F655918EB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329" y="52254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378873</xdr:colOff>
      <xdr:row>15</xdr:row>
      <xdr:rowOff>348629</xdr:rowOff>
    </xdr:from>
    <xdr:to>
      <xdr:col>2</xdr:col>
      <xdr:colOff>715965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id="{8B603716-B3C1-41DF-8668-8872C0F24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9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355362</xdr:colOff>
      <xdr:row>12</xdr:row>
      <xdr:rowOff>381109</xdr:rowOff>
    </xdr:from>
    <xdr:to>
      <xdr:col>4</xdr:col>
      <xdr:colOff>692454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id="{024A67B4-FF50-4CE6-9BD9-A13ADF6E3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000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409649</xdr:colOff>
      <xdr:row>15</xdr:row>
      <xdr:rowOff>379497</xdr:rowOff>
    </xdr:from>
    <xdr:to>
      <xdr:col>6</xdr:col>
      <xdr:colOff>744439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9415C5AB-6C1C-482A-A669-310C8B553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260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392432</xdr:colOff>
      <xdr:row>15</xdr:row>
      <xdr:rowOff>386688</xdr:rowOff>
    </xdr:from>
    <xdr:to>
      <xdr:col>7</xdr:col>
      <xdr:colOff>729524</xdr:colOff>
      <xdr:row>15</xdr:row>
      <xdr:rowOff>730362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89A80AD3-90D4-4879-B076-514BB6CEF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24552" y="533206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374169</xdr:colOff>
      <xdr:row>18</xdr:row>
      <xdr:rowOff>318108</xdr:rowOff>
    </xdr:from>
    <xdr:to>
      <xdr:col>1</xdr:col>
      <xdr:colOff>711261</xdr:colOff>
      <xdr:row>18</xdr:row>
      <xdr:rowOff>661782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7E53E67F-5E6C-463A-B6F8-23766BC8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329" y="638362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378873</xdr:colOff>
      <xdr:row>18</xdr:row>
      <xdr:rowOff>310488</xdr:rowOff>
    </xdr:from>
    <xdr:to>
      <xdr:col>2</xdr:col>
      <xdr:colOff>715965</xdr:colOff>
      <xdr:row>18</xdr:row>
      <xdr:rowOff>654162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A434CC1A-30C9-4CE0-84C4-60037EFAB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5193" y="637600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486495</xdr:colOff>
      <xdr:row>15</xdr:row>
      <xdr:rowOff>402986</xdr:rowOff>
    </xdr:from>
    <xdr:to>
      <xdr:col>4</xdr:col>
      <xdr:colOff>823587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EC9F1237-5E2B-47BD-A051-953445E96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2113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175508</xdr:colOff>
      <xdr:row>15</xdr:row>
      <xdr:rowOff>406117</xdr:rowOff>
    </xdr:from>
    <xdr:to>
      <xdr:col>4</xdr:col>
      <xdr:colOff>512058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7BE770D2-CBED-4D7F-8513-098F6BF69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1014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401070</xdr:colOff>
      <xdr:row>15</xdr:row>
      <xdr:rowOff>399708</xdr:rowOff>
    </xdr:from>
    <xdr:to>
      <xdr:col>5</xdr:col>
      <xdr:colOff>738162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0BF08AF4-41DC-4971-A081-2A9B2394F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4870" y="5345088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3</xdr:col>
      <xdr:colOff>284215</xdr:colOff>
      <xdr:row>9</xdr:row>
      <xdr:rowOff>198840</xdr:rowOff>
    </xdr:from>
    <xdr:to>
      <xdr:col>3</xdr:col>
      <xdr:colOff>620765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id="{D467978C-E440-4D5E-98D5-F08D90E5B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969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3</xdr:col>
      <xdr:colOff>208015</xdr:colOff>
      <xdr:row>15</xdr:row>
      <xdr:rowOff>107828</xdr:rowOff>
    </xdr:from>
    <xdr:to>
      <xdr:col>3</xdr:col>
      <xdr:colOff>544565</xdr:colOff>
      <xdr:row>15</xdr:row>
      <xdr:rowOff>450728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id="{AEF60585-AC30-4169-8D5F-85FDC9A69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43495" y="505320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365760</xdr:colOff>
      <xdr:row>0</xdr:row>
      <xdr:rowOff>45720</xdr:rowOff>
    </xdr:from>
    <xdr:to>
      <xdr:col>7</xdr:col>
      <xdr:colOff>863249</xdr:colOff>
      <xdr:row>1</xdr:row>
      <xdr:rowOff>532507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F7977EB9-FCF0-413F-A4B1-2CAADB135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45720"/>
          <a:ext cx="1396649" cy="875407"/>
        </a:xfrm>
        <a:prstGeom prst="rect">
          <a:avLst/>
        </a:prstGeom>
      </xdr:spPr>
    </xdr:pic>
    <xdr:clientData/>
  </xdr:twoCellAnchor>
  <xdr:twoCellAnchor>
    <xdr:from>
      <xdr:col>3</xdr:col>
      <xdr:colOff>409887</xdr:colOff>
      <xdr:row>15</xdr:row>
      <xdr:rowOff>350520</xdr:rowOff>
    </xdr:from>
    <xdr:to>
      <xdr:col>3</xdr:col>
      <xdr:colOff>746979</xdr:colOff>
      <xdr:row>15</xdr:row>
      <xdr:rowOff>694194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id="{5602B18E-5AD7-4E65-8B2A-B48EB6894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5367" y="529590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327660</xdr:colOff>
      <xdr:row>18</xdr:row>
      <xdr:rowOff>311437</xdr:rowOff>
    </xdr:from>
    <xdr:to>
      <xdr:col>3</xdr:col>
      <xdr:colOff>664752</xdr:colOff>
      <xdr:row>18</xdr:row>
      <xdr:rowOff>655111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id="{4F5E51AC-6958-4863-BBB7-33F08887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63140" y="637695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341307</xdr:colOff>
      <xdr:row>12</xdr:row>
      <xdr:rowOff>342900</xdr:rowOff>
    </xdr:from>
    <xdr:to>
      <xdr:col>3</xdr:col>
      <xdr:colOff>678399</xdr:colOff>
      <xdr:row>12</xdr:row>
      <xdr:rowOff>686574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id="{91E343E0-DFB3-4748-9E56-D05BACBCE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6787" y="416052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id="{CCCA06F3-9C8E-405A-B29E-235F24B87CA0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856FE49C-81E9-4B5F-B332-00F9B6BB5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375DCDF8-96EA-466F-9096-2063BBED9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A05A3CE6-A520-4E33-AC40-D3B60E1DB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id="{E286C8FA-C51C-4536-9B01-80DCE05FC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038C5C1B-41C2-4EBA-94FE-F8DD37F0169C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12E77B64-C045-4777-8196-3E8056299843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6F18B9E4-5244-40B0-A718-4B5A68CD0F33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086C51A7-AA65-493D-9973-D07BD844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467CA4EF-327E-4FF7-9AAC-A9A7E371A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AB718A23-46D2-4AC2-86F7-4108AD39F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9466DFBC-D377-4921-881C-BEF49F81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173CA514-054B-44FB-8E97-7CCC54E2D554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1440FD1F-1010-439C-BBB6-DEF135B274C5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2EA08DBD-02F6-4175-B4C8-EC74082B0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38321F3A-43EA-4F1C-B4ED-742C92B5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93752E61-C7AE-4801-B257-E33BB56A9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3FB38333-6C94-45CF-8495-1934BB6F4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77E76D5F-C8DF-4ECE-B1EC-2B9DB1C10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94E7AECE-F105-45E6-9AED-17FC24A60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7026B9D5-4408-4DDB-A2C5-54FAA6FD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8B4C1515-A450-4394-B2AC-B4AE88B4B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76DB0C82-7DCB-427F-B2C4-197BC3CC9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7DF1E7AF-22DD-48C4-8FCF-3C5731E67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EFE87BD9-520C-4F83-94B9-8D5F26F5D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EFA3DD20-CAE7-477D-A793-478A89EED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592414FE-30B0-4A0D-84B0-428D523E6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4648254-F510-480F-BE4C-B2120F2AE0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11CBE92F-CCBD-413F-9CB6-EA3EFB0BB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143A976-FBEF-4E57-824C-34C3B2A88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A8D2F1D5-E90F-430D-9B39-2D15A7A3D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16E7D91-62EE-4A46-ABCC-3F23F62639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BA29D68-8DCF-4156-BAE2-A636AA221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C421EB3-1151-482E-B56D-C818090CD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2ABD39D6-4DD4-4222-AE2D-7217D55843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7249170C-889B-4501-B1DC-737C6DB530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66E1168-5D5B-406E-BFBC-F3E5B82B3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B9DA402A-A34E-48D5-96F3-5297D9A50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16921252-4C18-4639-B578-FBD1942447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20C2668-D2A1-4185-9AA3-B8EB53A722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8DCBA919-BE9A-44A1-8365-4F2D4C92C1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9BE28D26-5994-41E5-B67C-A1755633D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82051652-7B5E-42D4-857A-A13A502E0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849FCAD5-6F75-4C81-A1F4-2D5B15D72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31D4414-BCAA-4305-846E-8C1FD05354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ECBF8828-0113-44CE-A6C2-AE1DD43F2C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B28778BB-0577-40B2-8AB9-2DD67AB5F9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C6BAEA76-7BC1-4744-891C-C206FA70CD54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id="{3F7F86FB-5A3A-4B14-B3DC-ABCA1A6B4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9763988B-BD2C-4B04-8169-9381BDD5AA48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1A3059C3-7814-4DEA-821F-A97ADEE99856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198120</xdr:colOff>
      <xdr:row>9</xdr:row>
      <xdr:rowOff>114300</xdr:rowOff>
    </xdr:from>
    <xdr:to>
      <xdr:col>5</xdr:col>
      <xdr:colOff>536914</xdr:colOff>
      <xdr:row>9</xdr:row>
      <xdr:rowOff>401192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id="{708FBED6-FEFE-4F8E-8653-0F808EE18D1B}"/>
            </a:ext>
          </a:extLst>
        </xdr:cNvPr>
        <xdr:cNvGrpSpPr/>
      </xdr:nvGrpSpPr>
      <xdr:grpSpPr>
        <a:xfrm>
          <a:off x="4351020" y="2819400"/>
          <a:ext cx="338794" cy="286892"/>
          <a:chOff x="2235570" y="2804160"/>
          <a:chExt cx="338794" cy="286892"/>
        </a:xfrm>
      </xdr:grpSpPr>
      <xdr:sp macro="" textlink="">
        <xdr:nvSpPr>
          <xdr:cNvPr id="113" name="Pentagone régulier 49">
            <a:extLst>
              <a:ext uri="{FF2B5EF4-FFF2-40B4-BE49-F238E27FC236}">
                <a16:creationId xmlns:a16="http://schemas.microsoft.com/office/drawing/2014/main" id="{CF315C62-BD7F-408F-B7D8-2A67E3CA1A4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4" name="Oval 113">
            <a:extLst>
              <a:ext uri="{FF2B5EF4-FFF2-40B4-BE49-F238E27FC236}">
                <a16:creationId xmlns:a16="http://schemas.microsoft.com/office/drawing/2014/main" id="{94250E19-60FC-4B34-9980-0FAF72ACCF8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12</xdr:row>
      <xdr:rowOff>156210</xdr:rowOff>
    </xdr:from>
    <xdr:to>
      <xdr:col>4</xdr:col>
      <xdr:colOff>506434</xdr:colOff>
      <xdr:row>12</xdr:row>
      <xdr:rowOff>443102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id="{F111CF0D-84BA-4DF1-8E05-648793A17547}"/>
            </a:ext>
          </a:extLst>
        </xdr:cNvPr>
        <xdr:cNvGrpSpPr/>
      </xdr:nvGrpSpPr>
      <xdr:grpSpPr>
        <a:xfrm>
          <a:off x="3320415" y="3985260"/>
          <a:ext cx="338794" cy="286892"/>
          <a:chOff x="2235570" y="2804160"/>
          <a:chExt cx="338794" cy="286892"/>
        </a:xfrm>
      </xdr:grpSpPr>
      <xdr:sp macro="" textlink="">
        <xdr:nvSpPr>
          <xdr:cNvPr id="116" name="Pentagone régulier 49">
            <a:extLst>
              <a:ext uri="{FF2B5EF4-FFF2-40B4-BE49-F238E27FC236}">
                <a16:creationId xmlns:a16="http://schemas.microsoft.com/office/drawing/2014/main" id="{1229B38D-1ED9-44CB-9AD7-CE46E599A7B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7" name="Oval 116">
            <a:extLst>
              <a:ext uri="{FF2B5EF4-FFF2-40B4-BE49-F238E27FC236}">
                <a16:creationId xmlns:a16="http://schemas.microsoft.com/office/drawing/2014/main" id="{B9BBCAEA-6323-4996-9107-AE35F899752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15</xdr:row>
      <xdr:rowOff>182880</xdr:rowOff>
    </xdr:from>
    <xdr:to>
      <xdr:col>5</xdr:col>
      <xdr:colOff>536914</xdr:colOff>
      <xdr:row>15</xdr:row>
      <xdr:rowOff>469772</xdr:rowOff>
    </xdr:to>
    <xdr:grpSp>
      <xdr:nvGrpSpPr>
        <xdr:cNvPr id="118" name="Group 117">
          <a:extLst>
            <a:ext uri="{FF2B5EF4-FFF2-40B4-BE49-F238E27FC236}">
              <a16:creationId xmlns:a16="http://schemas.microsoft.com/office/drawing/2014/main" id="{69095E6F-E40E-420A-AA67-BE9A56063165}"/>
            </a:ext>
          </a:extLst>
        </xdr:cNvPr>
        <xdr:cNvGrpSpPr/>
      </xdr:nvGrpSpPr>
      <xdr:grpSpPr>
        <a:xfrm>
          <a:off x="4351020" y="5145405"/>
          <a:ext cx="338794" cy="286892"/>
          <a:chOff x="2235570" y="2804160"/>
          <a:chExt cx="338794" cy="286892"/>
        </a:xfrm>
      </xdr:grpSpPr>
      <xdr:sp macro="" textlink="">
        <xdr:nvSpPr>
          <xdr:cNvPr id="119" name="Pentagone régulier 49">
            <a:extLst>
              <a:ext uri="{FF2B5EF4-FFF2-40B4-BE49-F238E27FC236}">
                <a16:creationId xmlns:a16="http://schemas.microsoft.com/office/drawing/2014/main" id="{71A72C02-8D50-4E2E-97F0-4B52E227AF0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0" name="Oval 119">
            <a:extLst>
              <a:ext uri="{FF2B5EF4-FFF2-40B4-BE49-F238E27FC236}">
                <a16:creationId xmlns:a16="http://schemas.microsoft.com/office/drawing/2014/main" id="{3EAFF9CC-2704-4043-8C38-BF7B051A80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281940</xdr:colOff>
      <xdr:row>18</xdr:row>
      <xdr:rowOff>274320</xdr:rowOff>
    </xdr:from>
    <xdr:to>
      <xdr:col>4</xdr:col>
      <xdr:colOff>620734</xdr:colOff>
      <xdr:row>18</xdr:row>
      <xdr:rowOff>561212</xdr:rowOff>
    </xdr:to>
    <xdr:grpSp>
      <xdr:nvGrpSpPr>
        <xdr:cNvPr id="121" name="Group 120">
          <a:extLst>
            <a:ext uri="{FF2B5EF4-FFF2-40B4-BE49-F238E27FC236}">
              <a16:creationId xmlns:a16="http://schemas.microsoft.com/office/drawing/2014/main" id="{64A775EF-31CC-42AC-A069-FF31866775B7}"/>
            </a:ext>
          </a:extLst>
        </xdr:cNvPr>
        <xdr:cNvGrpSpPr/>
      </xdr:nvGrpSpPr>
      <xdr:grpSpPr>
        <a:xfrm>
          <a:off x="3434715" y="6360795"/>
          <a:ext cx="338794" cy="286892"/>
          <a:chOff x="2235570" y="2804160"/>
          <a:chExt cx="338794" cy="286892"/>
        </a:xfrm>
      </xdr:grpSpPr>
      <xdr:sp macro="" textlink="">
        <xdr:nvSpPr>
          <xdr:cNvPr id="122" name="Pentagone régulier 49">
            <a:extLst>
              <a:ext uri="{FF2B5EF4-FFF2-40B4-BE49-F238E27FC236}">
                <a16:creationId xmlns:a16="http://schemas.microsoft.com/office/drawing/2014/main" id="{25DDFCBB-967F-4771-9469-F5D898B8907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3" name="Oval 122">
            <a:extLst>
              <a:ext uri="{FF2B5EF4-FFF2-40B4-BE49-F238E27FC236}">
                <a16:creationId xmlns:a16="http://schemas.microsoft.com/office/drawing/2014/main" id="{8D1E8E7A-4791-46A3-BE93-1541AB19CA7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E6FFF77-4155-40BD-8A7C-787590500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541473</xdr:colOff>
      <xdr:row>9</xdr:row>
      <xdr:rowOff>368573</xdr:rowOff>
    </xdr:from>
    <xdr:to>
      <xdr:col>5</xdr:col>
      <xdr:colOff>878565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FD32628C-F75C-4C82-8F1B-BA46ACC00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527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476988</xdr:colOff>
      <xdr:row>9</xdr:row>
      <xdr:rowOff>368573</xdr:rowOff>
    </xdr:from>
    <xdr:to>
      <xdr:col>6</xdr:col>
      <xdr:colOff>814080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40F26E3C-9224-499C-B7A3-F03805AFC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994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447749</xdr:colOff>
      <xdr:row>9</xdr:row>
      <xdr:rowOff>368573</xdr:rowOff>
    </xdr:from>
    <xdr:to>
      <xdr:col>7</xdr:col>
      <xdr:colOff>784841</xdr:colOff>
      <xdr:row>9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D2BD0F5A-71F6-4D00-98CB-B17A4AABF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869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354332</xdr:colOff>
      <xdr:row>12</xdr:row>
      <xdr:rowOff>284753</xdr:rowOff>
    </xdr:from>
    <xdr:to>
      <xdr:col>1</xdr:col>
      <xdr:colOff>691424</xdr:colOff>
      <xdr:row>12</xdr:row>
      <xdr:rowOff>628427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A19BAC9E-E164-4D1B-8E69-779404801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2" y="410237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131426</xdr:colOff>
      <xdr:row>9</xdr:row>
      <xdr:rowOff>371704</xdr:rowOff>
    </xdr:from>
    <xdr:to>
      <xdr:col>5</xdr:col>
      <xdr:colOff>467976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F5A37AD8-A9DA-4A14-81BF-D06D491FC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522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3B434E19-47E4-4557-9587-F0EAA24D9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F7B8FCAB-2DEF-4F82-A85F-C8A66F9FE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2</xdr:col>
      <xdr:colOff>412269</xdr:colOff>
      <xdr:row>12</xdr:row>
      <xdr:rowOff>296716</xdr:rowOff>
    </xdr:from>
    <xdr:to>
      <xdr:col>2</xdr:col>
      <xdr:colOff>749361</xdr:colOff>
      <xdr:row>12</xdr:row>
      <xdr:rowOff>640390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id="{AF4BA4CA-A001-42E9-9979-D066B447C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8589" y="41143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416973</xdr:colOff>
      <xdr:row>12</xdr:row>
      <xdr:rowOff>365296</xdr:rowOff>
    </xdr:from>
    <xdr:to>
      <xdr:col>3</xdr:col>
      <xdr:colOff>754065</xdr:colOff>
      <xdr:row>12</xdr:row>
      <xdr:rowOff>708970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id="{F4858253-F717-4706-B79D-C3882183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245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446969</xdr:colOff>
      <xdr:row>12</xdr:row>
      <xdr:rowOff>372547</xdr:rowOff>
    </xdr:from>
    <xdr:to>
      <xdr:col>6</xdr:col>
      <xdr:colOff>784061</xdr:colOff>
      <xdr:row>12</xdr:row>
      <xdr:rowOff>716221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id="{66E53F44-E810-4F61-ABD2-807807E05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9929" y="41901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447749</xdr:colOff>
      <xdr:row>12</xdr:row>
      <xdr:rowOff>349058</xdr:rowOff>
    </xdr:from>
    <xdr:to>
      <xdr:col>7</xdr:col>
      <xdr:colOff>784841</xdr:colOff>
      <xdr:row>12</xdr:row>
      <xdr:rowOff>692732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id="{B68419EF-B809-4F10-846C-B36D8FF0C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869" y="416667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354332</xdr:colOff>
      <xdr:row>15</xdr:row>
      <xdr:rowOff>264809</xdr:rowOff>
    </xdr:from>
    <xdr:to>
      <xdr:col>1</xdr:col>
      <xdr:colOff>691424</xdr:colOff>
      <xdr:row>15</xdr:row>
      <xdr:rowOff>608483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id="{09410691-1CA9-4386-BE3B-A77A496FD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2" y="521018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412269</xdr:colOff>
      <xdr:row>15</xdr:row>
      <xdr:rowOff>280049</xdr:rowOff>
    </xdr:from>
    <xdr:to>
      <xdr:col>2</xdr:col>
      <xdr:colOff>749361</xdr:colOff>
      <xdr:row>15</xdr:row>
      <xdr:rowOff>623723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139FB630-D745-4AD3-A65A-CD86248D0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8589" y="522542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416973</xdr:colOff>
      <xdr:row>15</xdr:row>
      <xdr:rowOff>348629</xdr:rowOff>
    </xdr:from>
    <xdr:to>
      <xdr:col>3</xdr:col>
      <xdr:colOff>754065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id="{ECD09D7B-BED5-46AE-946E-64359D032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245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393462</xdr:colOff>
      <xdr:row>12</xdr:row>
      <xdr:rowOff>381109</xdr:rowOff>
    </xdr:from>
    <xdr:to>
      <xdr:col>5</xdr:col>
      <xdr:colOff>730554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id="{A1870B4A-85EB-48E0-82F9-FA42CF7B3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26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447749</xdr:colOff>
      <xdr:row>15</xdr:row>
      <xdr:rowOff>379497</xdr:rowOff>
    </xdr:from>
    <xdr:to>
      <xdr:col>7</xdr:col>
      <xdr:colOff>782539</xdr:colOff>
      <xdr:row>15</xdr:row>
      <xdr:rowOff>723171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E42A3EEF-8A6A-4F8F-9D54-5A4B3AE4F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9869" y="5324877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354332</xdr:colOff>
      <xdr:row>18</xdr:row>
      <xdr:rowOff>302868</xdr:rowOff>
    </xdr:from>
    <xdr:to>
      <xdr:col>1</xdr:col>
      <xdr:colOff>691424</xdr:colOff>
      <xdr:row>18</xdr:row>
      <xdr:rowOff>646542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EDCAD147-5CD9-4E34-84D5-A45075849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492" y="636838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412269</xdr:colOff>
      <xdr:row>18</xdr:row>
      <xdr:rowOff>318108</xdr:rowOff>
    </xdr:from>
    <xdr:to>
      <xdr:col>2</xdr:col>
      <xdr:colOff>749361</xdr:colOff>
      <xdr:row>18</xdr:row>
      <xdr:rowOff>661782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C83F3304-0783-4588-B945-D51DB8ED5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8589" y="638362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416973</xdr:colOff>
      <xdr:row>18</xdr:row>
      <xdr:rowOff>310488</xdr:rowOff>
    </xdr:from>
    <xdr:to>
      <xdr:col>3</xdr:col>
      <xdr:colOff>754065</xdr:colOff>
      <xdr:row>18</xdr:row>
      <xdr:rowOff>654162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06FBEA9D-38EF-48EA-A672-75BE01D9A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2453" y="637600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524595</xdr:colOff>
      <xdr:row>15</xdr:row>
      <xdr:rowOff>402986</xdr:rowOff>
    </xdr:from>
    <xdr:to>
      <xdr:col>5</xdr:col>
      <xdr:colOff>861687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912A0A66-DBF3-431A-9331-B29FBD08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839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213608</xdr:colOff>
      <xdr:row>15</xdr:row>
      <xdr:rowOff>406117</xdr:rowOff>
    </xdr:from>
    <xdr:to>
      <xdr:col>5</xdr:col>
      <xdr:colOff>550158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769E2D8D-FE3B-4BDC-99C9-479D90F34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4740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439170</xdr:colOff>
      <xdr:row>15</xdr:row>
      <xdr:rowOff>399708</xdr:rowOff>
    </xdr:from>
    <xdr:to>
      <xdr:col>6</xdr:col>
      <xdr:colOff>776262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A0F70FDC-5B6E-4593-8B72-07C2BA65D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2130" y="5345088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4</xdr:col>
      <xdr:colOff>322315</xdr:colOff>
      <xdr:row>9</xdr:row>
      <xdr:rowOff>198840</xdr:rowOff>
    </xdr:from>
    <xdr:to>
      <xdr:col>4</xdr:col>
      <xdr:colOff>658865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id="{E084D9C9-0B5D-40A2-AED0-C1E625DD6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695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4</xdr:col>
      <xdr:colOff>192775</xdr:colOff>
      <xdr:row>15</xdr:row>
      <xdr:rowOff>161168</xdr:rowOff>
    </xdr:from>
    <xdr:to>
      <xdr:col>4</xdr:col>
      <xdr:colOff>529325</xdr:colOff>
      <xdr:row>15</xdr:row>
      <xdr:rowOff>504068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id="{A37AF65F-A109-4E3B-BF3A-E72555074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27415" y="510654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373380</xdr:colOff>
      <xdr:row>0</xdr:row>
      <xdr:rowOff>0</xdr:rowOff>
    </xdr:from>
    <xdr:to>
      <xdr:col>7</xdr:col>
      <xdr:colOff>870869</xdr:colOff>
      <xdr:row>1</xdr:row>
      <xdr:rowOff>486787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E4C1186B-38AD-4745-92D2-CCEDC16D5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4</xdr:col>
      <xdr:colOff>417507</xdr:colOff>
      <xdr:row>15</xdr:row>
      <xdr:rowOff>365760</xdr:rowOff>
    </xdr:from>
    <xdr:to>
      <xdr:col>4</xdr:col>
      <xdr:colOff>754599</xdr:colOff>
      <xdr:row>15</xdr:row>
      <xdr:rowOff>709434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id="{E4B9466B-2D78-4E5E-8265-6FD593CCC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2147" y="531114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335280</xdr:colOff>
      <xdr:row>18</xdr:row>
      <xdr:rowOff>250477</xdr:rowOff>
    </xdr:from>
    <xdr:to>
      <xdr:col>4</xdr:col>
      <xdr:colOff>672372</xdr:colOff>
      <xdr:row>18</xdr:row>
      <xdr:rowOff>594151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id="{BC9E41FB-C8D2-479F-9F1E-9BB86D180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9920" y="631599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348927</xdr:colOff>
      <xdr:row>12</xdr:row>
      <xdr:rowOff>358140</xdr:rowOff>
    </xdr:from>
    <xdr:to>
      <xdr:col>4</xdr:col>
      <xdr:colOff>686019</xdr:colOff>
      <xdr:row>12</xdr:row>
      <xdr:rowOff>701814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id="{3E550D54-C2A0-4719-89DA-C7A918FB0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83567" y="417576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id="{AD9234D7-58CE-4001-BD7E-85E117B8E776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4EB1CB17-1318-43A8-AFAC-7EA7EE582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E09BDBE2-7F6A-48B1-ACC5-252B0E7AF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E58DF5BA-C96F-4C0B-BD81-DA44CF6F3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id="{18301455-168D-4885-8374-764AE9F4C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C44A2A63-38A5-442B-A610-EBC5339D3CD9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7F324DBC-074F-47C2-B9BA-A2546184A9A2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558B5B0A-7AB7-491F-9EFB-F88E906626B1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2E7F5A5A-358F-41D2-9F8E-E5FB4ACE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40B2FE6D-C350-4F2C-AB79-B29EF72D3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B3B838ED-09E8-4064-9F40-0EECE90B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0BEFE9F0-B618-4314-A27E-E353CE7BF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90882903-19E2-4AE8-AEAA-8D0F861F0136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CCE06745-1259-412F-B24A-39C4D41E4463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D036FF35-20C5-46F8-9F41-EFF33DF62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EF04FB1B-9A39-4AC3-85EC-5C779C377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5E1B06BD-2956-41B2-BC05-1852F28F7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04D50AB0-DE5D-4901-B599-D3E95951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D82B4808-D3AA-4938-86D1-6B03AFD3D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412B396B-C109-4E0E-9D3E-9A6CEA2D5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1F48DBF5-4603-4F7F-9DBB-D88172B2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771C7217-6AD9-4671-AC9B-30F9F8075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16ADBC84-7E96-44AE-A7ED-B9D9C127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FF35F6A2-E62B-4B60-A4D7-3927C05F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0DF7835B-ED07-4D90-BF46-F5E036677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7354A220-AF4F-458B-B64F-05F1D72D5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AE927AE-5515-4F25-84DE-F85CCF1794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964A91A5-1D1F-4225-BAA0-CFEF81047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F7F4C0C-DC9C-492A-A3B4-5BF274032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56CB4B76-F7EB-4702-BC3A-1A7B14BAE6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1D4E1068-9805-4DEA-828B-54294511DF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4756D-D1AD-403B-BD54-9322AEC443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D27F436-E92B-434C-A0D6-DEB04037E0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D257271-1E27-4C44-B06A-54FA8C7C0B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17112168-60E2-45DB-9328-4DD0005BB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E15DDC4B-4E73-4E0F-95A2-E8FECD1B96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56BFA4D3-2532-468D-AE54-A1DB8D274B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D69BD9F4-D604-4C4B-86D8-89D7A4D9B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5FF16B4D-2536-40EC-A7D6-CC4E46EDD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9B4229F4-6A6D-4D35-8430-65F345C159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2C560354-6BA5-4F7B-B4BB-0359843E4F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B1156C99-2750-4F8E-8EFD-FFFB058FE5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9F42D253-B2D1-4D7C-9806-5BDAA3854A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6CDCEBAC-928F-469C-A1A7-665A4ABCCF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F79EDA29-4AB2-4535-91D6-1930D635A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1D7633E2-B5CA-471D-AA3C-39034DCE5C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7299D42C-898C-4BF0-9829-88DF8588E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A89DEAE8-999C-4F15-93DA-5CBA157CD598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id="{A7AB1116-C2D9-4F91-A844-2C27E25B6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D375B02D-2A28-4FBA-B644-DB23E0326B30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8DC8430A-C8E1-4A59-842A-9A2A6292268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220980</xdr:colOff>
      <xdr:row>9</xdr:row>
      <xdr:rowOff>129540</xdr:rowOff>
    </xdr:from>
    <xdr:to>
      <xdr:col>6</xdr:col>
      <xdr:colOff>559774</xdr:colOff>
      <xdr:row>9</xdr:row>
      <xdr:rowOff>416432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51B93731-A7FD-4D92-87FC-C8FC9F31F2AC}"/>
            </a:ext>
          </a:extLst>
        </xdr:cNvPr>
        <xdr:cNvGrpSpPr/>
      </xdr:nvGrpSpPr>
      <xdr:grpSpPr>
        <a:xfrm>
          <a:off x="5374005" y="283464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350C099B-FE3A-40B6-A9BA-8673723830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CA4DB513-0286-4F64-9B38-4D6B115332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190500</xdr:colOff>
      <xdr:row>12</xdr:row>
      <xdr:rowOff>171450</xdr:rowOff>
    </xdr:from>
    <xdr:to>
      <xdr:col>5</xdr:col>
      <xdr:colOff>529294</xdr:colOff>
      <xdr:row>12</xdr:row>
      <xdr:rowOff>458342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D55245F7-E5D2-4315-85C4-C36FED67285B}"/>
            </a:ext>
          </a:extLst>
        </xdr:cNvPr>
        <xdr:cNvGrpSpPr/>
      </xdr:nvGrpSpPr>
      <xdr:grpSpPr>
        <a:xfrm>
          <a:off x="4343400" y="400050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061128B0-7387-4396-A82D-6591DE60FD1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DEFC6F0A-E100-418A-8531-308202103DE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220980</xdr:colOff>
      <xdr:row>15</xdr:row>
      <xdr:rowOff>198120</xdr:rowOff>
    </xdr:from>
    <xdr:to>
      <xdr:col>6</xdr:col>
      <xdr:colOff>559774</xdr:colOff>
      <xdr:row>15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B3D82891-CFDA-4503-8405-6D85FBC6C038}"/>
            </a:ext>
          </a:extLst>
        </xdr:cNvPr>
        <xdr:cNvGrpSpPr/>
      </xdr:nvGrpSpPr>
      <xdr:grpSpPr>
        <a:xfrm>
          <a:off x="5374005" y="5160645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id="{01BACD1D-2F91-4185-A847-2D55D252D3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id="{F802A27E-D3F7-440D-8D44-EBDBA3CBE0B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18</xdr:row>
      <xdr:rowOff>289560</xdr:rowOff>
    </xdr:from>
    <xdr:to>
      <xdr:col>5</xdr:col>
      <xdr:colOff>643594</xdr:colOff>
      <xdr:row>18</xdr:row>
      <xdr:rowOff>576452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id="{A024D304-A07C-414C-AC70-3D5EE743FE69}"/>
            </a:ext>
          </a:extLst>
        </xdr:cNvPr>
        <xdr:cNvGrpSpPr/>
      </xdr:nvGrpSpPr>
      <xdr:grpSpPr>
        <a:xfrm>
          <a:off x="4457700" y="637603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id="{88BB7BD2-1908-4059-A3A1-7289CB4F4DE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id="{34D4AEDA-1AFD-48CC-8310-0AA4ED0149B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F19F59AD-85CA-4227-B9E3-5BB74DB1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510993</xdr:colOff>
      <xdr:row>9</xdr:row>
      <xdr:rowOff>368573</xdr:rowOff>
    </xdr:from>
    <xdr:to>
      <xdr:col>6</xdr:col>
      <xdr:colOff>848085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194F9D4B-2050-459B-B93C-77E440B19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95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446508</xdr:colOff>
      <xdr:row>9</xdr:row>
      <xdr:rowOff>368573</xdr:rowOff>
    </xdr:from>
    <xdr:to>
      <xdr:col>7</xdr:col>
      <xdr:colOff>783600</xdr:colOff>
      <xdr:row>9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75837700-3C60-4CB2-BF84-9E091D2C5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8628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325829</xdr:colOff>
      <xdr:row>12</xdr:row>
      <xdr:rowOff>381109</xdr:rowOff>
    </xdr:from>
    <xdr:to>
      <xdr:col>1</xdr:col>
      <xdr:colOff>662921</xdr:colOff>
      <xdr:row>12</xdr:row>
      <xdr:rowOff>724783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F3EF83AE-89A9-48A6-9EC4-0AF7A95E5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98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323852</xdr:colOff>
      <xdr:row>12</xdr:row>
      <xdr:rowOff>381109</xdr:rowOff>
    </xdr:from>
    <xdr:to>
      <xdr:col>2</xdr:col>
      <xdr:colOff>660944</xdr:colOff>
      <xdr:row>12</xdr:row>
      <xdr:rowOff>724783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0CCCFE19-E6AE-424E-A21D-1A154EC67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7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100946</xdr:colOff>
      <xdr:row>9</xdr:row>
      <xdr:rowOff>371704</xdr:rowOff>
    </xdr:from>
    <xdr:to>
      <xdr:col>6</xdr:col>
      <xdr:colOff>437496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4EC286F8-A660-42F7-AF8F-A6D048291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390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B6D0C64A-EADB-4574-B3B1-A27F788A3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D4F14020-09D1-45DD-AB6F-2FE643740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3</xdr:col>
      <xdr:colOff>381789</xdr:colOff>
      <xdr:row>12</xdr:row>
      <xdr:rowOff>381109</xdr:rowOff>
    </xdr:from>
    <xdr:to>
      <xdr:col>3</xdr:col>
      <xdr:colOff>718881</xdr:colOff>
      <xdr:row>12</xdr:row>
      <xdr:rowOff>724783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id="{4F762D16-EA34-44E2-AF87-D556D6DF6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726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386493</xdr:colOff>
      <xdr:row>12</xdr:row>
      <xdr:rowOff>381109</xdr:rowOff>
    </xdr:from>
    <xdr:to>
      <xdr:col>4</xdr:col>
      <xdr:colOff>723585</xdr:colOff>
      <xdr:row>12</xdr:row>
      <xdr:rowOff>724783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id="{F8B617D7-AF71-4BD6-8A17-6DF24459D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1133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416489</xdr:colOff>
      <xdr:row>12</xdr:row>
      <xdr:rowOff>381109</xdr:rowOff>
    </xdr:from>
    <xdr:to>
      <xdr:col>7</xdr:col>
      <xdr:colOff>753581</xdr:colOff>
      <xdr:row>12</xdr:row>
      <xdr:rowOff>724783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id="{A18EBD83-3D3C-4A05-9C54-2A126949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860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325829</xdr:colOff>
      <xdr:row>15</xdr:row>
      <xdr:rowOff>348629</xdr:rowOff>
    </xdr:from>
    <xdr:to>
      <xdr:col>1</xdr:col>
      <xdr:colOff>662921</xdr:colOff>
      <xdr:row>15</xdr:row>
      <xdr:rowOff>692303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id="{E285999C-7F78-4D4E-9F21-C16616F6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98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323852</xdr:colOff>
      <xdr:row>15</xdr:row>
      <xdr:rowOff>348629</xdr:rowOff>
    </xdr:from>
    <xdr:to>
      <xdr:col>2</xdr:col>
      <xdr:colOff>660944</xdr:colOff>
      <xdr:row>15</xdr:row>
      <xdr:rowOff>692303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id="{875E99AF-34EC-4880-AD44-6133B1983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72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381789</xdr:colOff>
      <xdr:row>15</xdr:row>
      <xdr:rowOff>348629</xdr:rowOff>
    </xdr:from>
    <xdr:to>
      <xdr:col>3</xdr:col>
      <xdr:colOff>718881</xdr:colOff>
      <xdr:row>15</xdr:row>
      <xdr:rowOff>692303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E387EA38-F5C7-4362-91FC-39EB5E4C8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726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386493</xdr:colOff>
      <xdr:row>15</xdr:row>
      <xdr:rowOff>348629</xdr:rowOff>
    </xdr:from>
    <xdr:to>
      <xdr:col>4</xdr:col>
      <xdr:colOff>723585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id="{F0FFEA25-D93A-49B9-9935-EF3716A20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113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362982</xdr:colOff>
      <xdr:row>12</xdr:row>
      <xdr:rowOff>381109</xdr:rowOff>
    </xdr:from>
    <xdr:to>
      <xdr:col>6</xdr:col>
      <xdr:colOff>700074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id="{AA9CD5E5-0EFF-4B82-91F4-6A93FCF7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594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325829</xdr:colOff>
      <xdr:row>18</xdr:row>
      <xdr:rowOff>330504</xdr:rowOff>
    </xdr:from>
    <xdr:to>
      <xdr:col>1</xdr:col>
      <xdr:colOff>660619</xdr:colOff>
      <xdr:row>18</xdr:row>
      <xdr:rowOff>674178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BA3D7FE4-A176-4484-9EBA-03210D238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989" y="6396024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323852</xdr:colOff>
      <xdr:row>18</xdr:row>
      <xdr:rowOff>330504</xdr:rowOff>
    </xdr:from>
    <xdr:to>
      <xdr:col>2</xdr:col>
      <xdr:colOff>660944</xdr:colOff>
      <xdr:row>18</xdr:row>
      <xdr:rowOff>674178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ACCF28C8-1263-4D45-8E66-106EE1FF9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0172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381789</xdr:colOff>
      <xdr:row>18</xdr:row>
      <xdr:rowOff>330504</xdr:rowOff>
    </xdr:from>
    <xdr:to>
      <xdr:col>3</xdr:col>
      <xdr:colOff>718881</xdr:colOff>
      <xdr:row>18</xdr:row>
      <xdr:rowOff>674178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5E4E3256-361C-49DA-AE86-3209713C1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7269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386493</xdr:colOff>
      <xdr:row>18</xdr:row>
      <xdr:rowOff>330504</xdr:rowOff>
    </xdr:from>
    <xdr:to>
      <xdr:col>4</xdr:col>
      <xdr:colOff>723585</xdr:colOff>
      <xdr:row>18</xdr:row>
      <xdr:rowOff>674178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088A4538-E55E-4B7E-98B7-6282B53D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21133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494115</xdr:colOff>
      <xdr:row>15</xdr:row>
      <xdr:rowOff>402986</xdr:rowOff>
    </xdr:from>
    <xdr:to>
      <xdr:col>6</xdr:col>
      <xdr:colOff>831207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936C411A-0D5A-49BB-A37D-3D73D104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2707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183128</xdr:colOff>
      <xdr:row>15</xdr:row>
      <xdr:rowOff>406117</xdr:rowOff>
    </xdr:from>
    <xdr:to>
      <xdr:col>6</xdr:col>
      <xdr:colOff>519678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BFC8EBCD-B94F-4AC9-9775-79C3728F1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608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408690</xdr:colOff>
      <xdr:row>15</xdr:row>
      <xdr:rowOff>399708</xdr:rowOff>
    </xdr:from>
    <xdr:to>
      <xdr:col>7</xdr:col>
      <xdr:colOff>745782</xdr:colOff>
      <xdr:row>15</xdr:row>
      <xdr:rowOff>743382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0DF9928E-861C-4762-85AC-4A65F7416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0810" y="5345088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5</xdr:col>
      <xdr:colOff>291835</xdr:colOff>
      <xdr:row>9</xdr:row>
      <xdr:rowOff>198840</xdr:rowOff>
    </xdr:from>
    <xdr:to>
      <xdr:col>5</xdr:col>
      <xdr:colOff>628385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id="{D171360E-5739-492E-B3CC-47AE6251F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563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177535</xdr:colOff>
      <xdr:row>15</xdr:row>
      <xdr:rowOff>191648</xdr:rowOff>
    </xdr:from>
    <xdr:to>
      <xdr:col>5</xdr:col>
      <xdr:colOff>514085</xdr:colOff>
      <xdr:row>15</xdr:row>
      <xdr:rowOff>534548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id="{F89937BC-4591-4FAD-806B-8418C23B8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11335" y="513702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350520</xdr:colOff>
      <xdr:row>0</xdr:row>
      <xdr:rowOff>0</xdr:rowOff>
    </xdr:from>
    <xdr:to>
      <xdr:col>7</xdr:col>
      <xdr:colOff>848009</xdr:colOff>
      <xdr:row>1</xdr:row>
      <xdr:rowOff>486787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7722960D-6458-4743-9239-425F4634C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396649" cy="875407"/>
        </a:xfrm>
        <a:prstGeom prst="rect">
          <a:avLst/>
        </a:prstGeom>
      </xdr:spPr>
    </xdr:pic>
    <xdr:clientData/>
  </xdr:twoCellAnchor>
  <xdr:twoCellAnchor>
    <xdr:from>
      <xdr:col>5</xdr:col>
      <xdr:colOff>409887</xdr:colOff>
      <xdr:row>15</xdr:row>
      <xdr:rowOff>373380</xdr:rowOff>
    </xdr:from>
    <xdr:to>
      <xdr:col>5</xdr:col>
      <xdr:colOff>746979</xdr:colOff>
      <xdr:row>15</xdr:row>
      <xdr:rowOff>717054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id="{A02B84C9-70E8-4746-9E83-7BAF73D75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3687" y="531876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327660</xdr:colOff>
      <xdr:row>18</xdr:row>
      <xdr:rowOff>258097</xdr:rowOff>
    </xdr:from>
    <xdr:to>
      <xdr:col>5</xdr:col>
      <xdr:colOff>664752</xdr:colOff>
      <xdr:row>18</xdr:row>
      <xdr:rowOff>601771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id="{C8CB0E60-7E85-423D-959A-324419205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1460" y="632361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341307</xdr:colOff>
      <xdr:row>12</xdr:row>
      <xdr:rowOff>365760</xdr:rowOff>
    </xdr:from>
    <xdr:to>
      <xdr:col>5</xdr:col>
      <xdr:colOff>678399</xdr:colOff>
      <xdr:row>12</xdr:row>
      <xdr:rowOff>709434</xdr:rowOff>
    </xdr:to>
    <xdr:pic>
      <xdr:nvPicPr>
        <xdr:cNvPr id="143" name="Picture 201">
          <a:extLst>
            <a:ext uri="{FF2B5EF4-FFF2-40B4-BE49-F238E27FC236}">
              <a16:creationId xmlns:a16="http://schemas.microsoft.com/office/drawing/2014/main" id="{24F410DC-FA01-4A4C-A925-A164EFAEB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75107" y="418338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id="{ABD8F074-FD5B-4DA5-A3C1-F1B26C3AF1CE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089EE84D-6EE2-4348-86B1-D516D48BD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A12F1D35-EC4F-4C9A-9686-7D484165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4CBEA3C4-5DB2-4E25-90D5-005648802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8" name="Picture 238">
          <a:extLst>
            <a:ext uri="{FF2B5EF4-FFF2-40B4-BE49-F238E27FC236}">
              <a16:creationId xmlns:a16="http://schemas.microsoft.com/office/drawing/2014/main" id="{23CF9588-08E4-4CD9-BD9C-9B517ADB6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C2BA903F-5C14-49E9-BD50-5197DF24939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9350E5E6-D685-4407-8F50-7984B49C074A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641CAE0D-A2F5-4173-B390-BFC0C236BC5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2C744E84-9E16-4E62-9848-765622766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029B379B-3DAC-4C2D-894C-ED08F3586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2DD316BD-DFE0-4E9C-9AA4-972186A2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06B68939-E830-4A72-B22D-EB5ED003A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FF2D8A6D-EB62-4C9A-B73D-3810E8EB4D6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3E9446CD-40DC-473B-A082-1B66D303F0C2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4C486533-AF59-4B57-BCF1-B573E41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D05E00A2-572F-4192-9BA0-D014806A1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2B295C94-D7FF-4AF7-92A4-CDE4DE36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B5D1BFC5-DDB5-461E-88A8-E5C19396E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58B915BE-FEBD-48B7-ACB5-416931D0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59E5A4F4-B5CB-4316-BD07-39B0C06FF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D8EB897C-0046-4C00-B640-1F7A575E8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F64A04D4-A838-4E93-B576-5C11A3A88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6EB9F774-4D75-439E-84C8-E2E89DDC0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BDB0D57E-200C-461C-B3D1-0F4B40F72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B410ECC6-29C2-4A94-87F9-B15F96A2E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F2736CFC-DF4E-40FA-960E-38F4E6C91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893B819-BD16-4BF5-8DE6-22BE3F865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711B240-9CF6-4E3D-B2F2-3D133E86A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9E2589C4-490C-4410-832B-9AEC088FE9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8C5B119-F8B6-474A-8D3D-6A6E62B7C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3F83B3C-94BA-44BF-9657-475DA0E17A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A23CCC2-AE5E-4520-BFFF-601828F09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8B0A6FE-19A3-420C-9581-82DD1BA108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60744886-84C0-4649-8B09-F3A9BB56E7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4B413BEA-FB54-4264-A9BF-B62366D268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2706336-430A-4B72-9DFE-A0B1175C18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D5389FBF-259C-4427-AD0C-57353F47F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5B46F87-9616-4698-88B0-05A4ED47EA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C3F7A421-0943-430E-84DD-91F2679EE7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F9B09BB-5183-4A87-8D9D-789EEA998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9386E307-DC62-477D-A3A0-D24A1BE011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A5725339-1B25-49B4-840C-434AEB601F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70FE222D-EF65-44D5-80CB-9C96E7E88A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9498D3F8-72D5-4D0F-A550-2ADAFD3A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26BFB122-B718-437B-AD03-3FA8853B8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1CD29586-D72F-49D5-9582-0BF627F5C2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67748F2-A838-4430-831A-C23D5169D8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97BB4B7E-911A-4425-A5B8-1B424823C76D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id="{9324F3A7-FC06-4DD9-9C19-8DD5858E8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2E877299-1C52-4651-AC43-1C3B0518321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4F61E020-A7C3-46CF-B486-6AC7C82B767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190500</xdr:colOff>
      <xdr:row>9</xdr:row>
      <xdr:rowOff>137160</xdr:rowOff>
    </xdr:from>
    <xdr:to>
      <xdr:col>7</xdr:col>
      <xdr:colOff>529294</xdr:colOff>
      <xdr:row>9</xdr:row>
      <xdr:rowOff>424052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16C3C819-4F10-46F4-A9A1-0A6C557B4B68}"/>
            </a:ext>
          </a:extLst>
        </xdr:cNvPr>
        <xdr:cNvGrpSpPr/>
      </xdr:nvGrpSpPr>
      <xdr:grpSpPr>
        <a:xfrm>
          <a:off x="6343650" y="284226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A31E858D-B41D-431C-89D1-29A15BB31B4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BE2C48F7-BDBB-4464-BDE8-42D890C4069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160020</xdr:colOff>
      <xdr:row>12</xdr:row>
      <xdr:rowOff>179070</xdr:rowOff>
    </xdr:from>
    <xdr:to>
      <xdr:col>6</xdr:col>
      <xdr:colOff>498814</xdr:colOff>
      <xdr:row>12</xdr:row>
      <xdr:rowOff>465962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756A977E-5CE7-4A4B-A4F4-AE99E42121EF}"/>
            </a:ext>
          </a:extLst>
        </xdr:cNvPr>
        <xdr:cNvGrpSpPr/>
      </xdr:nvGrpSpPr>
      <xdr:grpSpPr>
        <a:xfrm>
          <a:off x="5313045" y="400812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1206EE96-11AD-4E85-8458-04C1471BF40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A9E84F07-7B5E-4575-AA18-2590839382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190500</xdr:colOff>
      <xdr:row>15</xdr:row>
      <xdr:rowOff>205740</xdr:rowOff>
    </xdr:from>
    <xdr:to>
      <xdr:col>7</xdr:col>
      <xdr:colOff>529294</xdr:colOff>
      <xdr:row>15</xdr:row>
      <xdr:rowOff>492632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820B7B0F-E713-4E07-A4A5-CD29807E6A12}"/>
            </a:ext>
          </a:extLst>
        </xdr:cNvPr>
        <xdr:cNvGrpSpPr/>
      </xdr:nvGrpSpPr>
      <xdr:grpSpPr>
        <a:xfrm>
          <a:off x="6343650" y="5168265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id="{25CC67E9-8A22-4BEB-B377-B690C9A9C37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id="{1E26F781-AFC3-41B5-BA9E-2DAEF37B52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274320</xdr:colOff>
      <xdr:row>18</xdr:row>
      <xdr:rowOff>297180</xdr:rowOff>
    </xdr:from>
    <xdr:to>
      <xdr:col>6</xdr:col>
      <xdr:colOff>613114</xdr:colOff>
      <xdr:row>18</xdr:row>
      <xdr:rowOff>584072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id="{D4D78E98-D0C8-4EC1-A34B-F87563EB8917}"/>
            </a:ext>
          </a:extLst>
        </xdr:cNvPr>
        <xdr:cNvGrpSpPr/>
      </xdr:nvGrpSpPr>
      <xdr:grpSpPr>
        <a:xfrm>
          <a:off x="5427345" y="638365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id="{4CEF42EA-E884-45FF-B201-CF645429483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id="{4784916A-E7B7-44AF-8FDD-C6CEF22DF19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6BD4382-52BE-4221-8DD9-9A756A5BF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526233</xdr:colOff>
      <xdr:row>9</xdr:row>
      <xdr:rowOff>368573</xdr:rowOff>
    </xdr:from>
    <xdr:to>
      <xdr:col>7</xdr:col>
      <xdr:colOff>863325</xdr:colOff>
      <xdr:row>9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3679F8B8-412E-4C5F-ABBF-0A20A4A5E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58353" y="306605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339828</xdr:colOff>
      <xdr:row>12</xdr:row>
      <xdr:rowOff>299993</xdr:rowOff>
    </xdr:from>
    <xdr:to>
      <xdr:col>1</xdr:col>
      <xdr:colOff>676920</xdr:colOff>
      <xdr:row>12</xdr:row>
      <xdr:rowOff>643667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DF0FBF14-4A70-4131-9413-F2589CBB4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988" y="411761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341069</xdr:colOff>
      <xdr:row>12</xdr:row>
      <xdr:rowOff>381109</xdr:rowOff>
    </xdr:from>
    <xdr:to>
      <xdr:col>2</xdr:col>
      <xdr:colOff>678161</xdr:colOff>
      <xdr:row>12</xdr:row>
      <xdr:rowOff>724783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2422D777-7287-45EC-96C8-B2AE069D3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738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339092</xdr:colOff>
      <xdr:row>12</xdr:row>
      <xdr:rowOff>381109</xdr:rowOff>
    </xdr:from>
    <xdr:to>
      <xdr:col>3</xdr:col>
      <xdr:colOff>676184</xdr:colOff>
      <xdr:row>12</xdr:row>
      <xdr:rowOff>724783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E5534887-A794-4C99-9493-2301684D8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57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116186</xdr:colOff>
      <xdr:row>9</xdr:row>
      <xdr:rowOff>371704</xdr:rowOff>
    </xdr:from>
    <xdr:to>
      <xdr:col>7</xdr:col>
      <xdr:colOff>452736</xdr:colOff>
      <xdr:row>9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BD6E0D34-31C3-4B5F-A928-0E4DED2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48306" y="306918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5DD63088-4C1F-475E-A14D-A18A16712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FBBCD1E9-2192-4820-B5E3-47F5F8536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4</xdr:col>
      <xdr:colOff>397029</xdr:colOff>
      <xdr:row>12</xdr:row>
      <xdr:rowOff>381109</xdr:rowOff>
    </xdr:from>
    <xdr:to>
      <xdr:col>4</xdr:col>
      <xdr:colOff>734121</xdr:colOff>
      <xdr:row>12</xdr:row>
      <xdr:rowOff>724783</xdr:rowOff>
    </xdr:to>
    <xdr:pic>
      <xdr:nvPicPr>
        <xdr:cNvPr id="11" name="Picture 205">
          <a:extLst>
            <a:ext uri="{FF2B5EF4-FFF2-40B4-BE49-F238E27FC236}">
              <a16:creationId xmlns:a16="http://schemas.microsoft.com/office/drawing/2014/main" id="{AA046FBE-F846-4FFD-9CEA-739E43FF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669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401733</xdr:colOff>
      <xdr:row>12</xdr:row>
      <xdr:rowOff>381109</xdr:rowOff>
    </xdr:from>
    <xdr:to>
      <xdr:col>5</xdr:col>
      <xdr:colOff>738825</xdr:colOff>
      <xdr:row>12</xdr:row>
      <xdr:rowOff>724783</xdr:rowOff>
    </xdr:to>
    <xdr:pic>
      <xdr:nvPicPr>
        <xdr:cNvPr id="12" name="Picture 207">
          <a:extLst>
            <a:ext uri="{FF2B5EF4-FFF2-40B4-BE49-F238E27FC236}">
              <a16:creationId xmlns:a16="http://schemas.microsoft.com/office/drawing/2014/main" id="{3D373DC1-7C97-4A89-A8D9-4BAE4C3E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5533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309809</xdr:colOff>
      <xdr:row>15</xdr:row>
      <xdr:rowOff>304909</xdr:rowOff>
    </xdr:from>
    <xdr:to>
      <xdr:col>1</xdr:col>
      <xdr:colOff>646901</xdr:colOff>
      <xdr:row>15</xdr:row>
      <xdr:rowOff>648583</xdr:rowOff>
    </xdr:to>
    <xdr:pic>
      <xdr:nvPicPr>
        <xdr:cNvPr id="13" name="Picture 201">
          <a:extLst>
            <a:ext uri="{FF2B5EF4-FFF2-40B4-BE49-F238E27FC236}">
              <a16:creationId xmlns:a16="http://schemas.microsoft.com/office/drawing/2014/main" id="{782ED638-7248-4116-9091-C245517BC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6969" y="525028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341069</xdr:colOff>
      <xdr:row>15</xdr:row>
      <xdr:rowOff>348629</xdr:rowOff>
    </xdr:from>
    <xdr:to>
      <xdr:col>2</xdr:col>
      <xdr:colOff>678161</xdr:colOff>
      <xdr:row>15</xdr:row>
      <xdr:rowOff>692303</xdr:rowOff>
    </xdr:to>
    <xdr:pic>
      <xdr:nvPicPr>
        <xdr:cNvPr id="14" name="Picture 214">
          <a:extLst>
            <a:ext uri="{FF2B5EF4-FFF2-40B4-BE49-F238E27FC236}">
              <a16:creationId xmlns:a16="http://schemas.microsoft.com/office/drawing/2014/main" id="{303DB67E-D947-4535-8378-11BBCFF12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738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339092</xdr:colOff>
      <xdr:row>15</xdr:row>
      <xdr:rowOff>348629</xdr:rowOff>
    </xdr:from>
    <xdr:to>
      <xdr:col>3</xdr:col>
      <xdr:colOff>676184</xdr:colOff>
      <xdr:row>15</xdr:row>
      <xdr:rowOff>692303</xdr:rowOff>
    </xdr:to>
    <xdr:pic>
      <xdr:nvPicPr>
        <xdr:cNvPr id="15" name="Picture 215">
          <a:extLst>
            <a:ext uri="{FF2B5EF4-FFF2-40B4-BE49-F238E27FC236}">
              <a16:creationId xmlns:a16="http://schemas.microsoft.com/office/drawing/2014/main" id="{C92D06EE-D3B2-4042-9D69-9AD027BC8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572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397029</xdr:colOff>
      <xdr:row>15</xdr:row>
      <xdr:rowOff>348629</xdr:rowOff>
    </xdr:from>
    <xdr:to>
      <xdr:col>4</xdr:col>
      <xdr:colOff>734121</xdr:colOff>
      <xdr:row>15</xdr:row>
      <xdr:rowOff>692303</xdr:rowOff>
    </xdr:to>
    <xdr:pic>
      <xdr:nvPicPr>
        <xdr:cNvPr id="16" name="Picture 216">
          <a:extLst>
            <a:ext uri="{FF2B5EF4-FFF2-40B4-BE49-F238E27FC236}">
              <a16:creationId xmlns:a16="http://schemas.microsoft.com/office/drawing/2014/main" id="{4A45CD77-3F76-49D4-82D2-2F299C429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66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401733</xdr:colOff>
      <xdr:row>15</xdr:row>
      <xdr:rowOff>348629</xdr:rowOff>
    </xdr:from>
    <xdr:to>
      <xdr:col>5</xdr:col>
      <xdr:colOff>738825</xdr:colOff>
      <xdr:row>15</xdr:row>
      <xdr:rowOff>692303</xdr:rowOff>
    </xdr:to>
    <xdr:pic>
      <xdr:nvPicPr>
        <xdr:cNvPr id="17" name="Picture 217">
          <a:extLst>
            <a:ext uri="{FF2B5EF4-FFF2-40B4-BE49-F238E27FC236}">
              <a16:creationId xmlns:a16="http://schemas.microsoft.com/office/drawing/2014/main" id="{C23C0AC9-781A-49E9-8ABF-6D1FEE29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553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378222</xdr:colOff>
      <xdr:row>12</xdr:row>
      <xdr:rowOff>381109</xdr:rowOff>
    </xdr:from>
    <xdr:to>
      <xdr:col>7</xdr:col>
      <xdr:colOff>715314</xdr:colOff>
      <xdr:row>12</xdr:row>
      <xdr:rowOff>724783</xdr:rowOff>
    </xdr:to>
    <xdr:pic>
      <xdr:nvPicPr>
        <xdr:cNvPr id="18" name="Picture 201">
          <a:extLst>
            <a:ext uri="{FF2B5EF4-FFF2-40B4-BE49-F238E27FC236}">
              <a16:creationId xmlns:a16="http://schemas.microsoft.com/office/drawing/2014/main" id="{5B057D3D-DC7C-4C58-A207-B7707A183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0342" y="41987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341069</xdr:colOff>
      <xdr:row>18</xdr:row>
      <xdr:rowOff>330504</xdr:rowOff>
    </xdr:from>
    <xdr:to>
      <xdr:col>2</xdr:col>
      <xdr:colOff>675859</xdr:colOff>
      <xdr:row>18</xdr:row>
      <xdr:rowOff>674178</xdr:rowOff>
    </xdr:to>
    <xdr:pic>
      <xdr:nvPicPr>
        <xdr:cNvPr id="19" name="Picture 214">
          <a:extLst>
            <a:ext uri="{FF2B5EF4-FFF2-40B4-BE49-F238E27FC236}">
              <a16:creationId xmlns:a16="http://schemas.microsoft.com/office/drawing/2014/main" id="{ED3BFFCC-5AF3-445F-93FA-5E802F2B2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7389" y="6396024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339092</xdr:colOff>
      <xdr:row>18</xdr:row>
      <xdr:rowOff>330504</xdr:rowOff>
    </xdr:from>
    <xdr:to>
      <xdr:col>3</xdr:col>
      <xdr:colOff>676184</xdr:colOff>
      <xdr:row>18</xdr:row>
      <xdr:rowOff>674178</xdr:rowOff>
    </xdr:to>
    <xdr:pic>
      <xdr:nvPicPr>
        <xdr:cNvPr id="20" name="Picture 215">
          <a:extLst>
            <a:ext uri="{FF2B5EF4-FFF2-40B4-BE49-F238E27FC236}">
              <a16:creationId xmlns:a16="http://schemas.microsoft.com/office/drawing/2014/main" id="{4B277044-23A8-44E1-95F6-CCE28A8C1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572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397029</xdr:colOff>
      <xdr:row>18</xdr:row>
      <xdr:rowOff>330504</xdr:rowOff>
    </xdr:from>
    <xdr:to>
      <xdr:col>4</xdr:col>
      <xdr:colOff>734121</xdr:colOff>
      <xdr:row>18</xdr:row>
      <xdr:rowOff>674178</xdr:rowOff>
    </xdr:to>
    <xdr:pic>
      <xdr:nvPicPr>
        <xdr:cNvPr id="21" name="Picture 216">
          <a:extLst>
            <a:ext uri="{FF2B5EF4-FFF2-40B4-BE49-F238E27FC236}">
              <a16:creationId xmlns:a16="http://schemas.microsoft.com/office/drawing/2014/main" id="{B8AAE27C-5339-4DE5-8A1A-DEF34BD56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1669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401733</xdr:colOff>
      <xdr:row>18</xdr:row>
      <xdr:rowOff>330504</xdr:rowOff>
    </xdr:from>
    <xdr:to>
      <xdr:col>5</xdr:col>
      <xdr:colOff>738825</xdr:colOff>
      <xdr:row>18</xdr:row>
      <xdr:rowOff>674178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35221420-C52E-4A5E-83E1-2446ABB7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5533" y="63960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509355</xdr:colOff>
      <xdr:row>15</xdr:row>
      <xdr:rowOff>402986</xdr:rowOff>
    </xdr:from>
    <xdr:to>
      <xdr:col>7</xdr:col>
      <xdr:colOff>846447</xdr:colOff>
      <xdr:row>15</xdr:row>
      <xdr:rowOff>746660</xdr:rowOff>
    </xdr:to>
    <xdr:pic>
      <xdr:nvPicPr>
        <xdr:cNvPr id="23" name="Picture 201">
          <a:extLst>
            <a:ext uri="{FF2B5EF4-FFF2-40B4-BE49-F238E27FC236}">
              <a16:creationId xmlns:a16="http://schemas.microsoft.com/office/drawing/2014/main" id="{38E278C1-3A9A-421D-9D1B-C97415B0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1475" y="534836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198368</xdr:colOff>
      <xdr:row>15</xdr:row>
      <xdr:rowOff>406117</xdr:rowOff>
    </xdr:from>
    <xdr:to>
      <xdr:col>7</xdr:col>
      <xdr:colOff>534918</xdr:colOff>
      <xdr:row>15</xdr:row>
      <xdr:rowOff>749792</xdr:rowOff>
    </xdr:to>
    <xdr:pic>
      <xdr:nvPicPr>
        <xdr:cNvPr id="24" name="Picture 197">
          <a:extLst>
            <a:ext uri="{FF2B5EF4-FFF2-40B4-BE49-F238E27FC236}">
              <a16:creationId xmlns:a16="http://schemas.microsoft.com/office/drawing/2014/main" id="{BC1EF97B-13A0-4953-96D8-401D4401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0488" y="5351497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302010</xdr:colOff>
      <xdr:row>18</xdr:row>
      <xdr:rowOff>331128</xdr:rowOff>
    </xdr:from>
    <xdr:to>
      <xdr:col>1</xdr:col>
      <xdr:colOff>639102</xdr:colOff>
      <xdr:row>18</xdr:row>
      <xdr:rowOff>674802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354F72FC-FCD5-4151-8E40-527C8830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170" y="6396648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9</xdr:row>
      <xdr:rowOff>380707</xdr:rowOff>
    </xdr:from>
    <xdr:to>
      <xdr:col>9</xdr:col>
      <xdr:colOff>632231</xdr:colOff>
      <xdr:row>9</xdr:row>
      <xdr:rowOff>724381</xdr:rowOff>
    </xdr:to>
    <xdr:pic>
      <xdr:nvPicPr>
        <xdr:cNvPr id="26" name="Picture 207">
          <a:extLst>
            <a:ext uri="{FF2B5EF4-FFF2-40B4-BE49-F238E27FC236}">
              <a16:creationId xmlns:a16="http://schemas.microsoft.com/office/drawing/2014/main" id="{65E0833A-210D-4DC0-87A5-9AB6D5BE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3078187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12</xdr:row>
      <xdr:rowOff>371660</xdr:rowOff>
    </xdr:from>
    <xdr:to>
      <xdr:col>9</xdr:col>
      <xdr:colOff>632231</xdr:colOff>
      <xdr:row>12</xdr:row>
      <xdr:rowOff>715334</xdr:rowOff>
    </xdr:to>
    <xdr:pic>
      <xdr:nvPicPr>
        <xdr:cNvPr id="27" name="Picture 217">
          <a:extLst>
            <a:ext uri="{FF2B5EF4-FFF2-40B4-BE49-F238E27FC236}">
              <a16:creationId xmlns:a16="http://schemas.microsoft.com/office/drawing/2014/main" id="{D4587E12-0FB6-4B2F-A49C-6903B03DC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418928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295139</xdr:colOff>
      <xdr:row>15</xdr:row>
      <xdr:rowOff>402099</xdr:rowOff>
    </xdr:from>
    <xdr:to>
      <xdr:col>9</xdr:col>
      <xdr:colOff>632231</xdr:colOff>
      <xdr:row>15</xdr:row>
      <xdr:rowOff>745773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DE9DAA11-9772-4321-959F-5E15B3221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94059" y="534747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6</xdr:col>
      <xdr:colOff>307075</xdr:colOff>
      <xdr:row>9</xdr:row>
      <xdr:rowOff>198840</xdr:rowOff>
    </xdr:from>
    <xdr:to>
      <xdr:col>6</xdr:col>
      <xdr:colOff>643625</xdr:colOff>
      <xdr:row>9</xdr:row>
      <xdr:rowOff>541740</xdr:rowOff>
    </xdr:to>
    <xdr:pic>
      <xdr:nvPicPr>
        <xdr:cNvPr id="29" name="Picture 236">
          <a:extLst>
            <a:ext uri="{FF2B5EF4-FFF2-40B4-BE49-F238E27FC236}">
              <a16:creationId xmlns:a16="http://schemas.microsoft.com/office/drawing/2014/main" id="{0F18C5D4-597C-4568-87C0-D2F0D04E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0035" y="289632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223255</xdr:colOff>
      <xdr:row>15</xdr:row>
      <xdr:rowOff>161168</xdr:rowOff>
    </xdr:from>
    <xdr:to>
      <xdr:col>6</xdr:col>
      <xdr:colOff>559805</xdr:colOff>
      <xdr:row>15</xdr:row>
      <xdr:rowOff>504068</xdr:rowOff>
    </xdr:to>
    <xdr:pic>
      <xdr:nvPicPr>
        <xdr:cNvPr id="128" name="Picture 236">
          <a:extLst>
            <a:ext uri="{FF2B5EF4-FFF2-40B4-BE49-F238E27FC236}">
              <a16:creationId xmlns:a16="http://schemas.microsoft.com/office/drawing/2014/main" id="{523DA68B-7E66-4BF4-8545-1643A6028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6215" y="5106548"/>
          <a:ext cx="336550" cy="342900"/>
        </a:xfrm>
        <a:prstGeom prst="rect">
          <a:avLst/>
        </a:prstGeom>
      </xdr:spPr>
    </xdr:pic>
    <xdr:clientData/>
  </xdr:twoCellAnchor>
  <xdr:twoCellAnchor>
    <xdr:from>
      <xdr:col>6</xdr:col>
      <xdr:colOff>417507</xdr:colOff>
      <xdr:row>15</xdr:row>
      <xdr:rowOff>419100</xdr:rowOff>
    </xdr:from>
    <xdr:to>
      <xdr:col>6</xdr:col>
      <xdr:colOff>754599</xdr:colOff>
      <xdr:row>15</xdr:row>
      <xdr:rowOff>762774</xdr:rowOff>
    </xdr:to>
    <xdr:pic>
      <xdr:nvPicPr>
        <xdr:cNvPr id="140" name="Picture 201">
          <a:extLst>
            <a:ext uri="{FF2B5EF4-FFF2-40B4-BE49-F238E27FC236}">
              <a16:creationId xmlns:a16="http://schemas.microsoft.com/office/drawing/2014/main" id="{C6D8C8D5-AF62-459B-AE68-AC7B8C163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50467" y="536448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335280</xdr:colOff>
      <xdr:row>18</xdr:row>
      <xdr:rowOff>303817</xdr:rowOff>
    </xdr:from>
    <xdr:to>
      <xdr:col>6</xdr:col>
      <xdr:colOff>672372</xdr:colOff>
      <xdr:row>18</xdr:row>
      <xdr:rowOff>647491</xdr:rowOff>
    </xdr:to>
    <xdr:pic>
      <xdr:nvPicPr>
        <xdr:cNvPr id="141" name="Picture 201">
          <a:extLst>
            <a:ext uri="{FF2B5EF4-FFF2-40B4-BE49-F238E27FC236}">
              <a16:creationId xmlns:a16="http://schemas.microsoft.com/office/drawing/2014/main" id="{C503FFCA-D195-4128-997D-3F7C34CE5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68240" y="636933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348927</xdr:colOff>
      <xdr:row>12</xdr:row>
      <xdr:rowOff>411480</xdr:rowOff>
    </xdr:from>
    <xdr:to>
      <xdr:col>6</xdr:col>
      <xdr:colOff>686019</xdr:colOff>
      <xdr:row>12</xdr:row>
      <xdr:rowOff>755154</xdr:rowOff>
    </xdr:to>
    <xdr:pic>
      <xdr:nvPicPr>
        <xdr:cNvPr id="142" name="Picture 201">
          <a:extLst>
            <a:ext uri="{FF2B5EF4-FFF2-40B4-BE49-F238E27FC236}">
              <a16:creationId xmlns:a16="http://schemas.microsoft.com/office/drawing/2014/main" id="{4B16C8A7-6C88-4AD3-8035-39D0B729B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81887" y="4229100"/>
          <a:ext cx="337092" cy="34367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490CBC87-7328-48AC-BCE8-306C5FF71134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A6A28657-406C-48ED-A48C-CC7DC12B3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57FC8673-65B2-48E4-AE54-4A8440BC6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5FED53C1-F8E3-4B1D-AA30-274B83302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7" name="Picture 238">
          <a:extLst>
            <a:ext uri="{FF2B5EF4-FFF2-40B4-BE49-F238E27FC236}">
              <a16:creationId xmlns:a16="http://schemas.microsoft.com/office/drawing/2014/main" id="{6F8FAA3D-8B2A-4D3E-9FDF-E93648950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8" name="Pentagone régulier 49">
          <a:extLst>
            <a:ext uri="{FF2B5EF4-FFF2-40B4-BE49-F238E27FC236}">
              <a16:creationId xmlns:a16="http://schemas.microsoft.com/office/drawing/2014/main" id="{782F173B-4157-431A-8752-9AAFE0F144F2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9" name="Freeform: Shape 148">
          <a:extLst>
            <a:ext uri="{FF2B5EF4-FFF2-40B4-BE49-F238E27FC236}">
              <a16:creationId xmlns:a16="http://schemas.microsoft.com/office/drawing/2014/main" id="{1593B262-C758-4390-9B96-044AF681918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71E1E66F-2D31-4ADB-8626-900C5AC85A6A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89BE3C0E-5019-4A9D-8AE4-D990926F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F63736B7-B546-4EB4-AADD-32FCC1548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B7AF2504-81CA-4F97-9513-6A5CE034B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CE2F1F56-482F-415F-AC42-AD08D97B9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5" name="Pentagone régulier 49">
          <a:extLst>
            <a:ext uri="{FF2B5EF4-FFF2-40B4-BE49-F238E27FC236}">
              <a16:creationId xmlns:a16="http://schemas.microsoft.com/office/drawing/2014/main" id="{C2037AF0-8B64-4DF4-A778-6EDE0F124445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35D34390-5EB1-4672-904C-A61AF9DEB424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70691C1E-44D1-479F-99D7-6F6DEC47C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A158742A-0858-4405-850E-7C11E282D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C38A705A-1040-43F7-A481-B508FDC45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0" name="Picture 238">
          <a:extLst>
            <a:ext uri="{FF2B5EF4-FFF2-40B4-BE49-F238E27FC236}">
              <a16:creationId xmlns:a16="http://schemas.microsoft.com/office/drawing/2014/main" id="{417908C2-BFD8-47D3-9608-1DD786FD0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1" name="Picture 238">
          <a:extLst>
            <a:ext uri="{FF2B5EF4-FFF2-40B4-BE49-F238E27FC236}">
              <a16:creationId xmlns:a16="http://schemas.microsoft.com/office/drawing/2014/main" id="{284016D2-E8B5-4E58-B4D0-BC727FA6C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2" name="Picture 238">
          <a:extLst>
            <a:ext uri="{FF2B5EF4-FFF2-40B4-BE49-F238E27FC236}">
              <a16:creationId xmlns:a16="http://schemas.microsoft.com/office/drawing/2014/main" id="{8482D6BD-4228-49D0-9E0B-A07E28948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29656784-9D5A-4B5A-94D8-09E665811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4CE412E3-1F23-4B3D-80DA-1DE97250F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B2F486D8-759F-451F-944B-F1D24DAA9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02D21669-038E-4240-A5FB-F7D0BE17E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3641D54F-E1D7-42DC-B5B2-22F45E4DF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80008B47-E6BE-4EBB-B6EC-9A8DC01BB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BC68E109-40A3-440C-898C-27B6D0B293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C355178-8B7B-4E57-9C30-4FC31BB0B6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B1F48A8F-5C0D-4646-B78F-E3FD3BD05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B60D866-6595-45AE-889C-DDAE79EBAE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7EEF192E-BA29-45C7-8EB9-4404163875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EDDED742-DE8A-434E-AB8B-B8B4900F4A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A52786C-CDC6-4D88-914A-CBAB0D2CC1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1F28ECFE-1586-4DFA-A3FB-D481B5A57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4F0DFB37-D214-4DA1-AE54-503F4EEFA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8E7BCEA9-B698-4591-908B-46C24A0BF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7055ABD2-4154-4510-98C0-6AD3CD2B1F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48FF086C-F904-4DC5-9E7B-A85110F75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8E9ECDA-33D4-45BF-AE37-886F7719D1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9B638019-8927-44EB-A927-908794B9ED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866F9E80-7CA0-441C-9A48-E536011BB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D509E311-0A6F-4CA8-8BA0-E47994756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34F839EA-D4A7-466C-9681-01FB4AFAA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F95404FD-EBAB-43D7-A878-C1E6A85B5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693FEA3-E24A-4641-B108-E67B45BEC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B84CC23E-9273-4366-80DD-28836DFF8B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7A73D9C2-8CF9-4D89-A7ED-9DCD8909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0AD055EE-9675-45D5-B73E-B976B0C0ED59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45C47C19-91F4-44FA-BE99-24607ACD6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EF96C547-F64E-428C-99F6-CFE22D5AA72C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id="{E112A8BC-AFF1-4F1C-82A9-4B8152E93F4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114300</xdr:colOff>
      <xdr:row>12</xdr:row>
      <xdr:rowOff>137160</xdr:rowOff>
    </xdr:from>
    <xdr:to>
      <xdr:col>7</xdr:col>
      <xdr:colOff>453094</xdr:colOff>
      <xdr:row>12</xdr:row>
      <xdr:rowOff>424052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F2DD4A9B-932A-48FE-944D-6C2BAFC3DE94}"/>
            </a:ext>
          </a:extLst>
        </xdr:cNvPr>
        <xdr:cNvGrpSpPr/>
      </xdr:nvGrpSpPr>
      <xdr:grpSpPr>
        <a:xfrm>
          <a:off x="6267450" y="396621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DFEF0784-B65C-4E60-A692-6E975A40F25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928D87AB-A0F7-4B2D-B230-B70A4AF89E7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312420</xdr:colOff>
      <xdr:row>18</xdr:row>
      <xdr:rowOff>281940</xdr:rowOff>
    </xdr:from>
    <xdr:to>
      <xdr:col>7</xdr:col>
      <xdr:colOff>651214</xdr:colOff>
      <xdr:row>18</xdr:row>
      <xdr:rowOff>568832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0740FC87-EF64-4A4C-B836-C866D75FE530}"/>
            </a:ext>
          </a:extLst>
        </xdr:cNvPr>
        <xdr:cNvGrpSpPr/>
      </xdr:nvGrpSpPr>
      <xdr:grpSpPr>
        <a:xfrm>
          <a:off x="6465570" y="636841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D7E72F25-F6E7-438E-832C-B7CA17EA71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08A2D3B7-5C07-4D1D-AADB-34B5CBAC7E8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114300</xdr:colOff>
      <xdr:row>12</xdr:row>
      <xdr:rowOff>137160</xdr:rowOff>
    </xdr:from>
    <xdr:to>
      <xdr:col>1</xdr:col>
      <xdr:colOff>453094</xdr:colOff>
      <xdr:row>12</xdr:row>
      <xdr:rowOff>424052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EE3325F2-71A4-493D-BB9F-80424AC07B45}"/>
            </a:ext>
          </a:extLst>
        </xdr:cNvPr>
        <xdr:cNvGrpSpPr/>
      </xdr:nvGrpSpPr>
      <xdr:grpSpPr>
        <a:xfrm>
          <a:off x="266700" y="396621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A0D4F03F-BCF4-49AB-B42F-A46FCD0ED1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090B39BE-75A7-43D4-9FD2-B63FA906B85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114300</xdr:colOff>
      <xdr:row>18</xdr:row>
      <xdr:rowOff>160020</xdr:rowOff>
    </xdr:from>
    <xdr:to>
      <xdr:col>1</xdr:col>
      <xdr:colOff>453094</xdr:colOff>
      <xdr:row>18</xdr:row>
      <xdr:rowOff>446912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40CEFEAC-FF4E-451A-883F-26B1A26A69B5}"/>
            </a:ext>
          </a:extLst>
        </xdr:cNvPr>
        <xdr:cNvGrpSpPr/>
      </xdr:nvGrpSpPr>
      <xdr:grpSpPr>
        <a:xfrm>
          <a:off x="266700" y="6246495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2D75766D-5A90-439F-A680-820CAC0865F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018E9F51-9DEA-48E1-BAF5-E959B5A27DB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AAB078D9-3F16-45C4-AD96-77C66F1C1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368573</xdr:rowOff>
    </xdr:from>
    <xdr:to>
      <xdr:col>1</xdr:col>
      <xdr:colOff>878565</xdr:colOff>
      <xdr:row>12</xdr:row>
      <xdr:rowOff>712247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89F3ACBC-8E18-4DB0-AD40-B05164DF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368573</xdr:rowOff>
    </xdr:from>
    <xdr:to>
      <xdr:col>2</xdr:col>
      <xdr:colOff>814080</xdr:colOff>
      <xdr:row>12</xdr:row>
      <xdr:rowOff>712247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B84131B7-BD77-4E26-BD81-D10DD9678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368573</xdr:rowOff>
    </xdr:from>
    <xdr:to>
      <xdr:col>3</xdr:col>
      <xdr:colOff>784841</xdr:colOff>
      <xdr:row>12</xdr:row>
      <xdr:rowOff>712247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5B03304E-EE99-4D3F-B378-650E3D15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368573</xdr:rowOff>
    </xdr:from>
    <xdr:to>
      <xdr:col>4</xdr:col>
      <xdr:colOff>767624</xdr:colOff>
      <xdr:row>12</xdr:row>
      <xdr:rowOff>712247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B5A154FE-A554-4E86-B4D6-C37E0492A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418619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131426</xdr:colOff>
      <xdr:row>12</xdr:row>
      <xdr:rowOff>371704</xdr:rowOff>
    </xdr:from>
    <xdr:to>
      <xdr:col>1</xdr:col>
      <xdr:colOff>467976</xdr:colOff>
      <xdr:row>12</xdr:row>
      <xdr:rowOff>715379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FC7303DF-4FA9-4443-9B69-DBCCE181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586" y="418932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7" name="Picture 236">
          <a:extLst>
            <a:ext uri="{FF2B5EF4-FFF2-40B4-BE49-F238E27FC236}">
              <a16:creationId xmlns:a16="http://schemas.microsoft.com/office/drawing/2014/main" id="{F779FEAE-C20E-4792-80B2-8C03ED6F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3D9D6211-7481-46F2-9D83-65FA9C4B7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365296</xdr:rowOff>
    </xdr:from>
    <xdr:to>
      <xdr:col>5</xdr:col>
      <xdr:colOff>756981</xdr:colOff>
      <xdr:row>12</xdr:row>
      <xdr:rowOff>708970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id="{428A5899-BEE0-46CE-8964-9CA928B18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365296</xdr:rowOff>
    </xdr:from>
    <xdr:to>
      <xdr:col>6</xdr:col>
      <xdr:colOff>731205</xdr:colOff>
      <xdr:row>12</xdr:row>
      <xdr:rowOff>708970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id="{C5D7A5CB-5E93-4642-84A9-CD2C3221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418291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364927</xdr:rowOff>
    </xdr:from>
    <xdr:to>
      <xdr:col>2</xdr:col>
      <xdr:colOff>784061</xdr:colOff>
      <xdr:row>15</xdr:row>
      <xdr:rowOff>708601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E583A510-86F7-4E22-8E50-C2AE32FD5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3289" y="531030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341438</xdr:rowOff>
    </xdr:from>
    <xdr:to>
      <xdr:col>3</xdr:col>
      <xdr:colOff>784841</xdr:colOff>
      <xdr:row>15</xdr:row>
      <xdr:rowOff>685112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6553EF97-1BDD-4875-8109-450DE6813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528681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348629</xdr:rowOff>
    </xdr:from>
    <xdr:to>
      <xdr:col>4</xdr:col>
      <xdr:colOff>767624</xdr:colOff>
      <xdr:row>15</xdr:row>
      <xdr:rowOff>692303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A0D7BB21-3C25-4521-936D-BE6DAEFC7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348629</xdr:rowOff>
    </xdr:from>
    <xdr:to>
      <xdr:col>5</xdr:col>
      <xdr:colOff>756981</xdr:colOff>
      <xdr:row>15</xdr:row>
      <xdr:rowOff>692303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10112081-1999-4081-9C26-E6FA37E1F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348629</xdr:rowOff>
    </xdr:from>
    <xdr:to>
      <xdr:col>6</xdr:col>
      <xdr:colOff>731205</xdr:colOff>
      <xdr:row>15</xdr:row>
      <xdr:rowOff>692303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5BE1E452-A0C9-4548-9659-48E426AE0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529400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373489</xdr:rowOff>
    </xdr:from>
    <xdr:to>
      <xdr:col>1</xdr:col>
      <xdr:colOff>730554</xdr:colOff>
      <xdr:row>15</xdr:row>
      <xdr:rowOff>717163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3876157F-64DA-4DB7-9637-C604E481A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622" y="531886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379497</xdr:rowOff>
    </xdr:from>
    <xdr:to>
      <xdr:col>3</xdr:col>
      <xdr:colOff>782539</xdr:colOff>
      <xdr:row>18</xdr:row>
      <xdr:rowOff>723171</xdr:rowOff>
    </xdr:to>
    <xdr:pic>
      <xdr:nvPicPr>
        <xdr:cNvPr id="20" name="Picture 214">
          <a:extLst>
            <a:ext uri="{FF2B5EF4-FFF2-40B4-BE49-F238E27FC236}">
              <a16:creationId xmlns:a16="http://schemas.microsoft.com/office/drawing/2014/main" id="{28134712-334F-4F40-9C40-63948E0A0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6445017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386688</xdr:rowOff>
    </xdr:from>
    <xdr:to>
      <xdr:col>4</xdr:col>
      <xdr:colOff>767624</xdr:colOff>
      <xdr:row>18</xdr:row>
      <xdr:rowOff>730362</xdr:rowOff>
    </xdr:to>
    <xdr:pic>
      <xdr:nvPicPr>
        <xdr:cNvPr id="21" name="Picture 215">
          <a:extLst>
            <a:ext uri="{FF2B5EF4-FFF2-40B4-BE49-F238E27FC236}">
              <a16:creationId xmlns:a16="http://schemas.microsoft.com/office/drawing/2014/main" id="{C71801B1-54B6-46A1-9F51-D6A7E21AF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645220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386688</xdr:rowOff>
    </xdr:from>
    <xdr:to>
      <xdr:col>5</xdr:col>
      <xdr:colOff>756981</xdr:colOff>
      <xdr:row>18</xdr:row>
      <xdr:rowOff>730362</xdr:rowOff>
    </xdr:to>
    <xdr:pic>
      <xdr:nvPicPr>
        <xdr:cNvPr id="22" name="Picture 216">
          <a:extLst>
            <a:ext uri="{FF2B5EF4-FFF2-40B4-BE49-F238E27FC236}">
              <a16:creationId xmlns:a16="http://schemas.microsoft.com/office/drawing/2014/main" id="{A4EDF0AB-4F7E-4750-A8A9-AA173A272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645220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386688</xdr:rowOff>
    </xdr:from>
    <xdr:to>
      <xdr:col>6</xdr:col>
      <xdr:colOff>731205</xdr:colOff>
      <xdr:row>18</xdr:row>
      <xdr:rowOff>730362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A72B655A-3A45-4C81-BC15-67590D3D3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645220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524595</xdr:colOff>
      <xdr:row>18</xdr:row>
      <xdr:rowOff>402986</xdr:rowOff>
    </xdr:from>
    <xdr:to>
      <xdr:col>1</xdr:col>
      <xdr:colOff>861687</xdr:colOff>
      <xdr:row>18</xdr:row>
      <xdr:rowOff>746660</xdr:rowOff>
    </xdr:to>
    <xdr:pic>
      <xdr:nvPicPr>
        <xdr:cNvPr id="24" name="Picture 201">
          <a:extLst>
            <a:ext uri="{FF2B5EF4-FFF2-40B4-BE49-F238E27FC236}">
              <a16:creationId xmlns:a16="http://schemas.microsoft.com/office/drawing/2014/main" id="{6B1BBF03-2FAC-42E4-A96D-B41A77124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1755" y="646850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213608</xdr:colOff>
      <xdr:row>18</xdr:row>
      <xdr:rowOff>406117</xdr:rowOff>
    </xdr:from>
    <xdr:to>
      <xdr:col>1</xdr:col>
      <xdr:colOff>550158</xdr:colOff>
      <xdr:row>18</xdr:row>
      <xdr:rowOff>749792</xdr:rowOff>
    </xdr:to>
    <xdr:pic>
      <xdr:nvPicPr>
        <xdr:cNvPr id="25" name="Picture 197">
          <a:extLst>
            <a:ext uri="{FF2B5EF4-FFF2-40B4-BE49-F238E27FC236}">
              <a16:creationId xmlns:a16="http://schemas.microsoft.com/office/drawing/2014/main" id="{46D4A67A-D882-4D3C-A35F-EC2119D78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768" y="6471637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399708</xdr:rowOff>
    </xdr:from>
    <xdr:to>
      <xdr:col>2</xdr:col>
      <xdr:colOff>776262</xdr:colOff>
      <xdr:row>18</xdr:row>
      <xdr:rowOff>743382</xdr:rowOff>
    </xdr:to>
    <xdr:pic>
      <xdr:nvPicPr>
        <xdr:cNvPr id="26" name="Picture 201">
          <a:extLst>
            <a:ext uri="{FF2B5EF4-FFF2-40B4-BE49-F238E27FC236}">
              <a16:creationId xmlns:a16="http://schemas.microsoft.com/office/drawing/2014/main" id="{BC2AD64C-C30D-4AE3-A77A-3C9F85CA0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490" y="6465228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380707</xdr:rowOff>
    </xdr:from>
    <xdr:to>
      <xdr:col>7</xdr:col>
      <xdr:colOff>815111</xdr:colOff>
      <xdr:row>12</xdr:row>
      <xdr:rowOff>724381</xdr:rowOff>
    </xdr:to>
    <xdr:pic>
      <xdr:nvPicPr>
        <xdr:cNvPr id="27" name="Picture 207">
          <a:extLst>
            <a:ext uri="{FF2B5EF4-FFF2-40B4-BE49-F238E27FC236}">
              <a16:creationId xmlns:a16="http://schemas.microsoft.com/office/drawing/2014/main" id="{8B485860-8E27-4463-B0A8-BDBDFC89F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419832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364040</xdr:rowOff>
    </xdr:from>
    <xdr:to>
      <xdr:col>7</xdr:col>
      <xdr:colOff>815111</xdr:colOff>
      <xdr:row>15</xdr:row>
      <xdr:rowOff>707714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BE1F44B3-F634-49FA-BAF7-76645ECEC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530942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402099</xdr:rowOff>
    </xdr:from>
    <xdr:to>
      <xdr:col>7</xdr:col>
      <xdr:colOff>815111</xdr:colOff>
      <xdr:row>18</xdr:row>
      <xdr:rowOff>745773</xdr:rowOff>
    </xdr:to>
    <xdr:pic>
      <xdr:nvPicPr>
        <xdr:cNvPr id="29" name="Picture 217">
          <a:extLst>
            <a:ext uri="{FF2B5EF4-FFF2-40B4-BE49-F238E27FC236}">
              <a16:creationId xmlns:a16="http://schemas.microsoft.com/office/drawing/2014/main" id="{FA59B9D8-C979-4212-9C45-8EE4EB537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6467619"/>
          <a:ext cx="337092" cy="343674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9</xdr:row>
      <xdr:rowOff>145500</xdr:rowOff>
    </xdr:from>
    <xdr:to>
      <xdr:col>7</xdr:col>
      <xdr:colOff>582665</xdr:colOff>
      <xdr:row>9</xdr:row>
      <xdr:rowOff>488400</xdr:rowOff>
    </xdr:to>
    <xdr:pic>
      <xdr:nvPicPr>
        <xdr:cNvPr id="30" name="Picture 236">
          <a:extLst>
            <a:ext uri="{FF2B5EF4-FFF2-40B4-BE49-F238E27FC236}">
              <a16:creationId xmlns:a16="http://schemas.microsoft.com/office/drawing/2014/main" id="{86625C39-7A6F-41C1-BB34-76446B242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284298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7</xdr:col>
      <xdr:colOff>246115</xdr:colOff>
      <xdr:row>15</xdr:row>
      <xdr:rowOff>222128</xdr:rowOff>
    </xdr:from>
    <xdr:to>
      <xdr:col>7</xdr:col>
      <xdr:colOff>582665</xdr:colOff>
      <xdr:row>15</xdr:row>
      <xdr:rowOff>565028</xdr:rowOff>
    </xdr:to>
    <xdr:pic>
      <xdr:nvPicPr>
        <xdr:cNvPr id="137" name="Picture 236">
          <a:extLst>
            <a:ext uri="{FF2B5EF4-FFF2-40B4-BE49-F238E27FC236}">
              <a16:creationId xmlns:a16="http://schemas.microsoft.com/office/drawing/2014/main" id="{1342BA47-18E0-4BF9-B10F-23D262DA5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8235" y="5167508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388620</xdr:colOff>
      <xdr:row>0</xdr:row>
      <xdr:rowOff>22860</xdr:rowOff>
    </xdr:from>
    <xdr:to>
      <xdr:col>7</xdr:col>
      <xdr:colOff>886109</xdr:colOff>
      <xdr:row>1</xdr:row>
      <xdr:rowOff>509647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AB83E117-5121-4109-AFC4-44ED8D92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1580" y="2286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04FAE428-9E40-4DA7-89AA-D6734762668F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74A96111-D064-4C7E-8E97-92856A49C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B64F3855-B49F-43AD-9553-BB948DDAE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15B60844-C7F9-4E5C-B85C-AE8398A02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1" name="Picture 238">
          <a:extLst>
            <a:ext uri="{FF2B5EF4-FFF2-40B4-BE49-F238E27FC236}">
              <a16:creationId xmlns:a16="http://schemas.microsoft.com/office/drawing/2014/main" id="{CEAD8FA8-0F8D-4DFF-AFFB-78E3BF1B7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2B25420A-AA8C-43FA-AD4E-9B480AED5458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3" name="Freeform: Shape 142">
          <a:extLst>
            <a:ext uri="{FF2B5EF4-FFF2-40B4-BE49-F238E27FC236}">
              <a16:creationId xmlns:a16="http://schemas.microsoft.com/office/drawing/2014/main" id="{0A0DC5DC-E5E1-4611-8371-E348D0920011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4" name="Freeform: Shape 143">
          <a:extLst>
            <a:ext uri="{FF2B5EF4-FFF2-40B4-BE49-F238E27FC236}">
              <a16:creationId xmlns:a16="http://schemas.microsoft.com/office/drawing/2014/main" id="{05AB4CAB-4FEC-49ED-928E-54FBE86A5B40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06153863-C741-44FB-ABD6-38618DF58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2EB3563A-B8E6-499F-B084-600518E50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2CD5954F-C958-4FA2-805C-BDB2D552D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AE756914-3FE1-4A2F-B9C2-4DE82E38F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7FBD84E2-29A5-4566-A844-180B7B38159A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9" name="Oval 158">
          <a:extLst>
            <a:ext uri="{FF2B5EF4-FFF2-40B4-BE49-F238E27FC236}">
              <a16:creationId xmlns:a16="http://schemas.microsoft.com/office/drawing/2014/main" id="{5502B8F9-B3AC-4705-B3FE-F0D9801EC6A2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3252B813-C7CD-4591-AA72-04AABAC88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483F6E3D-32F2-4BC9-AE2B-CF9AB183D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D9A0C78A-612C-4629-AAEE-D7D328EE9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3" name="Picture 238">
          <a:extLst>
            <a:ext uri="{FF2B5EF4-FFF2-40B4-BE49-F238E27FC236}">
              <a16:creationId xmlns:a16="http://schemas.microsoft.com/office/drawing/2014/main" id="{8F63F950-260B-4507-8506-63157F20B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4" name="Picture 238">
          <a:extLst>
            <a:ext uri="{FF2B5EF4-FFF2-40B4-BE49-F238E27FC236}">
              <a16:creationId xmlns:a16="http://schemas.microsoft.com/office/drawing/2014/main" id="{C7FE1BA5-8D92-445E-9FA5-F84E914CF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id="{BB8F8D66-EDD3-41A1-9514-2158F828F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7A44C147-180E-43C5-BDD5-DDE0A215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B7DB7F5F-2DDD-4E65-AACA-1E6C3E96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350F29F7-9A2C-43BC-8116-6325BC04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E6BB0A9B-84DB-4932-9A05-F423F0888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4D274954-170B-404D-A750-1EA40857C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01E66C3F-A9E6-4EC1-A055-D729905F9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B21FC25E-BFC1-4DCB-A030-FD7523D45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5F3EBF9-FBEF-4E3F-9A74-F57144F08A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72A77E6C-CE14-4A79-89DA-CFD695DB1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BAB863F-7D46-451D-8F67-2B513B4EF5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86DD1997-7D64-4E26-8976-168131DC0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99B8D08-7815-4748-B5AD-82D4D1DE1D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BCA37AA2-FBAB-41B7-97C0-4B8B5FEAA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1B88220-7562-4433-8EB9-267F05E25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96575D2D-A77A-4934-9E66-3821726B59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E00CA1B0-5F36-499D-AC40-C39A31039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E4846BB1-C8E8-42C4-A90B-57F918C5F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BF92E672-5BE1-4F36-B3B6-ECC696A08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36F21A29-1387-4499-A157-9C17E82C80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43DD7364-F16B-4513-8D45-E46860CDD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42A2314D-AAD4-4ED9-B990-2500F288A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87405F2C-8AD7-421E-89DF-82519928FD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99D300A0-7A01-41F0-B68C-A81589239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D3A2F0AC-E260-471B-8766-45949EF1EA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4FE5BF0A-EB61-48E5-9215-6E5772DFE5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F38C9525-B1EE-46E6-9446-B797996BB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1F6FD70-02B0-4FB6-A84B-51A3084BE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EA5B564C-97DD-4F03-8D9A-3E80A438A76D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4" name="Picture 238">
          <a:extLst>
            <a:ext uri="{FF2B5EF4-FFF2-40B4-BE49-F238E27FC236}">
              <a16:creationId xmlns:a16="http://schemas.microsoft.com/office/drawing/2014/main" id="{0CE024FE-4E61-4FA3-90AA-2465D1FB0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71DF45BA-20F7-48B8-B377-60DAB2F4995F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CB23F93C-CD19-4099-8396-E01605F88299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236220</xdr:colOff>
      <xdr:row>12</xdr:row>
      <xdr:rowOff>129540</xdr:rowOff>
    </xdr:from>
    <xdr:to>
      <xdr:col>2</xdr:col>
      <xdr:colOff>575014</xdr:colOff>
      <xdr:row>12</xdr:row>
      <xdr:rowOff>416432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2EF08A08-2B12-4056-A221-F3395E9B981A}"/>
            </a:ext>
          </a:extLst>
        </xdr:cNvPr>
        <xdr:cNvGrpSpPr/>
      </xdr:nvGrpSpPr>
      <xdr:grpSpPr>
        <a:xfrm>
          <a:off x="1388745" y="395859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1DE11419-4CC7-427A-8D80-A8BA6773C7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9CB77639-4C36-421B-883E-3B6A1CBC93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205740</xdr:colOff>
      <xdr:row>15</xdr:row>
      <xdr:rowOff>156210</xdr:rowOff>
    </xdr:from>
    <xdr:to>
      <xdr:col>1</xdr:col>
      <xdr:colOff>544534</xdr:colOff>
      <xdr:row>15</xdr:row>
      <xdr:rowOff>443102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DDAB36B0-36A1-4585-B3CB-8F1E1F02EE86}"/>
            </a:ext>
          </a:extLst>
        </xdr:cNvPr>
        <xdr:cNvGrpSpPr/>
      </xdr:nvGrpSpPr>
      <xdr:grpSpPr>
        <a:xfrm>
          <a:off x="358140" y="511873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26E1DE3D-89B5-45D2-A3A5-7FB9A1F52B0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737FDB24-DAD6-449C-9BDB-4C0B92666F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236220</xdr:colOff>
      <xdr:row>18</xdr:row>
      <xdr:rowOff>198120</xdr:rowOff>
    </xdr:from>
    <xdr:to>
      <xdr:col>2</xdr:col>
      <xdr:colOff>575014</xdr:colOff>
      <xdr:row>18</xdr:row>
      <xdr:rowOff>485012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503B082E-8A2F-4331-91A4-A9B78064ADD2}"/>
            </a:ext>
          </a:extLst>
        </xdr:cNvPr>
        <xdr:cNvGrpSpPr/>
      </xdr:nvGrpSpPr>
      <xdr:grpSpPr>
        <a:xfrm>
          <a:off x="1388745" y="6284595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id="{80E8308F-0C71-4054-A76F-7D107E9E8D8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id="{5DBD9708-7E6F-449D-AF16-A92D3501889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21</xdr:row>
      <xdr:rowOff>289560</xdr:rowOff>
    </xdr:from>
    <xdr:to>
      <xdr:col>1</xdr:col>
      <xdr:colOff>658834</xdr:colOff>
      <xdr:row>21</xdr:row>
      <xdr:rowOff>576452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id="{7C1E111E-82EE-4865-A5FC-D4B79CCB84CE}"/>
            </a:ext>
          </a:extLst>
        </xdr:cNvPr>
        <xdr:cNvGrpSpPr/>
      </xdr:nvGrpSpPr>
      <xdr:grpSpPr>
        <a:xfrm>
          <a:off x="472440" y="7499985"/>
          <a:ext cx="338794" cy="286892"/>
          <a:chOff x="2235570" y="2804160"/>
          <a:chExt cx="338794" cy="286892"/>
        </a:xfrm>
      </xdr:grpSpPr>
      <xdr:sp macro="" textlink="">
        <xdr:nvSpPr>
          <xdr:cNvPr id="110" name="Pentagone régulier 49">
            <a:extLst>
              <a:ext uri="{FF2B5EF4-FFF2-40B4-BE49-F238E27FC236}">
                <a16:creationId xmlns:a16="http://schemas.microsoft.com/office/drawing/2014/main" id="{E388A3A8-1B8D-456C-8722-06E084A6E49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1" name="Oval 110">
            <a:extLst>
              <a:ext uri="{FF2B5EF4-FFF2-40B4-BE49-F238E27FC236}">
                <a16:creationId xmlns:a16="http://schemas.microsoft.com/office/drawing/2014/main" id="{C74BCEB0-18F4-4C1D-A3DB-6CC26EC7693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F4F0D6F0-E70D-4FD3-BF64-E7407B54B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515785</xdr:colOff>
      <xdr:row>9</xdr:row>
      <xdr:rowOff>377130</xdr:rowOff>
    </xdr:from>
    <xdr:to>
      <xdr:col>2</xdr:col>
      <xdr:colOff>852877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94C8BDB5-571A-499A-83A9-901B2B096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210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451301</xdr:colOff>
      <xdr:row>9</xdr:row>
      <xdr:rowOff>377130</xdr:rowOff>
    </xdr:from>
    <xdr:to>
      <xdr:col>3</xdr:col>
      <xdr:colOff>788393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88B3BE32-C3FB-4B05-9715-00EC3E17C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678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9</xdr:row>
      <xdr:rowOff>377130</xdr:rowOff>
    </xdr:from>
    <xdr:to>
      <xdr:col>4</xdr:col>
      <xdr:colOff>759153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2E6D4115-A4CA-4ED9-9DFF-5A07BBFA4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0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9</xdr:row>
      <xdr:rowOff>377130</xdr:rowOff>
    </xdr:from>
    <xdr:to>
      <xdr:col>5</xdr:col>
      <xdr:colOff>741936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FBBEEDA5-2F6D-4D1E-AD50-A24315CE8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44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204798</xdr:colOff>
      <xdr:row>9</xdr:row>
      <xdr:rowOff>380261</xdr:rowOff>
    </xdr:from>
    <xdr:to>
      <xdr:col>2</xdr:col>
      <xdr:colOff>541348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118D76DF-014A-473B-9196-FD730DCF8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111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9</xdr:row>
      <xdr:rowOff>373853</xdr:rowOff>
    </xdr:from>
    <xdr:to>
      <xdr:col>6</xdr:col>
      <xdr:colOff>731293</xdr:colOff>
      <xdr:row>9</xdr:row>
      <xdr:rowOff>717527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id="{32C59BC3-A117-4798-9847-A1BB03E30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61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9</xdr:row>
      <xdr:rowOff>373853</xdr:rowOff>
    </xdr:from>
    <xdr:to>
      <xdr:col>7</xdr:col>
      <xdr:colOff>705518</xdr:colOff>
      <xdr:row>9</xdr:row>
      <xdr:rowOff>717527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id="{3FA0F018-C38D-4253-8465-F5C62EED8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46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421282</xdr:colOff>
      <xdr:row>12</xdr:row>
      <xdr:rowOff>382045</xdr:rowOff>
    </xdr:from>
    <xdr:to>
      <xdr:col>3</xdr:col>
      <xdr:colOff>758374</xdr:colOff>
      <xdr:row>12</xdr:row>
      <xdr:rowOff>725719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90962EFB-0DE9-4500-BB16-995905E7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676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12</xdr:row>
      <xdr:rowOff>358556</xdr:rowOff>
    </xdr:from>
    <xdr:to>
      <xdr:col>4</xdr:col>
      <xdr:colOff>759153</xdr:colOff>
      <xdr:row>12</xdr:row>
      <xdr:rowOff>702230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720FCD07-8C3F-40A4-A0FB-C53672C52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0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12</xdr:row>
      <xdr:rowOff>365747</xdr:rowOff>
    </xdr:from>
    <xdr:to>
      <xdr:col>5</xdr:col>
      <xdr:colOff>741936</xdr:colOff>
      <xdr:row>12</xdr:row>
      <xdr:rowOff>709421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5DCF5283-5FC8-4002-9FB7-652D30415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44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12</xdr:row>
      <xdr:rowOff>365747</xdr:rowOff>
    </xdr:from>
    <xdr:to>
      <xdr:col>6</xdr:col>
      <xdr:colOff>731293</xdr:colOff>
      <xdr:row>12</xdr:row>
      <xdr:rowOff>709421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9D31366C-3ABE-4206-B21E-247250FCD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6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12</xdr:row>
      <xdr:rowOff>365747</xdr:rowOff>
    </xdr:from>
    <xdr:to>
      <xdr:col>7</xdr:col>
      <xdr:colOff>705518</xdr:colOff>
      <xdr:row>12</xdr:row>
      <xdr:rowOff>709421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7BCEDAB1-954B-4161-9946-E4059F0EF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46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367774</xdr:colOff>
      <xdr:row>12</xdr:row>
      <xdr:rowOff>390607</xdr:rowOff>
    </xdr:from>
    <xdr:to>
      <xdr:col>2</xdr:col>
      <xdr:colOff>704866</xdr:colOff>
      <xdr:row>12</xdr:row>
      <xdr:rowOff>734281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CA1B6692-B685-4D08-A4B2-91F6AC6D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09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422061</xdr:colOff>
      <xdr:row>15</xdr:row>
      <xdr:rowOff>388053</xdr:rowOff>
    </xdr:from>
    <xdr:to>
      <xdr:col>4</xdr:col>
      <xdr:colOff>756851</xdr:colOff>
      <xdr:row>15</xdr:row>
      <xdr:rowOff>731727</xdr:rowOff>
    </xdr:to>
    <xdr:pic>
      <xdr:nvPicPr>
        <xdr:cNvPr id="20" name="Picture 214">
          <a:extLst>
            <a:ext uri="{FF2B5EF4-FFF2-40B4-BE49-F238E27FC236}">
              <a16:creationId xmlns:a16="http://schemas.microsoft.com/office/drawing/2014/main" id="{6D1508E2-EF25-44BB-B3EE-BC5381DB8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5670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5</xdr:col>
      <xdr:colOff>404844</xdr:colOff>
      <xdr:row>15</xdr:row>
      <xdr:rowOff>395244</xdr:rowOff>
    </xdr:from>
    <xdr:to>
      <xdr:col>5</xdr:col>
      <xdr:colOff>741936</xdr:colOff>
      <xdr:row>15</xdr:row>
      <xdr:rowOff>738918</xdr:rowOff>
    </xdr:to>
    <xdr:pic>
      <xdr:nvPicPr>
        <xdr:cNvPr id="21" name="Picture 215">
          <a:extLst>
            <a:ext uri="{FF2B5EF4-FFF2-40B4-BE49-F238E27FC236}">
              <a16:creationId xmlns:a16="http://schemas.microsoft.com/office/drawing/2014/main" id="{3C8F5A02-C8DB-4624-9981-003244602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64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394201</xdr:colOff>
      <xdr:row>15</xdr:row>
      <xdr:rowOff>395244</xdr:rowOff>
    </xdr:from>
    <xdr:to>
      <xdr:col>6</xdr:col>
      <xdr:colOff>731293</xdr:colOff>
      <xdr:row>15</xdr:row>
      <xdr:rowOff>738918</xdr:rowOff>
    </xdr:to>
    <xdr:pic>
      <xdr:nvPicPr>
        <xdr:cNvPr id="22" name="Picture 216">
          <a:extLst>
            <a:ext uri="{FF2B5EF4-FFF2-40B4-BE49-F238E27FC236}">
              <a16:creationId xmlns:a16="http://schemas.microsoft.com/office/drawing/2014/main" id="{13774EA8-290A-4447-B284-204E7F262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161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368426</xdr:colOff>
      <xdr:row>15</xdr:row>
      <xdr:rowOff>395244</xdr:rowOff>
    </xdr:from>
    <xdr:to>
      <xdr:col>7</xdr:col>
      <xdr:colOff>705518</xdr:colOff>
      <xdr:row>15</xdr:row>
      <xdr:rowOff>738918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63B050BB-C506-4277-BD1D-CE8E79A3A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0546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336232</xdr:colOff>
      <xdr:row>15</xdr:row>
      <xdr:rowOff>426782</xdr:rowOff>
    </xdr:from>
    <xdr:to>
      <xdr:col>2</xdr:col>
      <xdr:colOff>673324</xdr:colOff>
      <xdr:row>15</xdr:row>
      <xdr:rowOff>770456</xdr:rowOff>
    </xdr:to>
    <xdr:pic>
      <xdr:nvPicPr>
        <xdr:cNvPr id="24" name="Picture 201">
          <a:extLst>
            <a:ext uri="{FF2B5EF4-FFF2-40B4-BE49-F238E27FC236}">
              <a16:creationId xmlns:a16="http://schemas.microsoft.com/office/drawing/2014/main" id="{AA10C1BF-F66D-445E-873C-0F75978C6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5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413483</xdr:colOff>
      <xdr:row>15</xdr:row>
      <xdr:rowOff>408264</xdr:rowOff>
    </xdr:from>
    <xdr:to>
      <xdr:col>3</xdr:col>
      <xdr:colOff>750575</xdr:colOff>
      <xdr:row>15</xdr:row>
      <xdr:rowOff>751938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942AD0AE-6476-4F1C-AB61-585C7A934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896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12</xdr:row>
      <xdr:rowOff>355016</xdr:rowOff>
    </xdr:from>
    <xdr:to>
      <xdr:col>1</xdr:col>
      <xdr:colOff>695246</xdr:colOff>
      <xdr:row>12</xdr:row>
      <xdr:rowOff>698690</xdr:rowOff>
    </xdr:to>
    <xdr:pic>
      <xdr:nvPicPr>
        <xdr:cNvPr id="26" name="Picture 207">
          <a:extLst>
            <a:ext uri="{FF2B5EF4-FFF2-40B4-BE49-F238E27FC236}">
              <a16:creationId xmlns:a16="http://schemas.microsoft.com/office/drawing/2014/main" id="{14F5A546-D591-4249-892D-2F1F978DA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1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15</xdr:row>
      <xdr:rowOff>338349</xdr:rowOff>
    </xdr:from>
    <xdr:to>
      <xdr:col>1</xdr:col>
      <xdr:colOff>695246</xdr:colOff>
      <xdr:row>15</xdr:row>
      <xdr:rowOff>682023</xdr:rowOff>
    </xdr:to>
    <xdr:pic>
      <xdr:nvPicPr>
        <xdr:cNvPr id="27" name="Picture 217">
          <a:extLst>
            <a:ext uri="{FF2B5EF4-FFF2-40B4-BE49-F238E27FC236}">
              <a16:creationId xmlns:a16="http://schemas.microsoft.com/office/drawing/2014/main" id="{F1A8708B-6499-4A65-A10E-599E62746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1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358154</xdr:colOff>
      <xdr:row>18</xdr:row>
      <xdr:rowOff>376408</xdr:rowOff>
    </xdr:from>
    <xdr:to>
      <xdr:col>1</xdr:col>
      <xdr:colOff>695246</xdr:colOff>
      <xdr:row>18</xdr:row>
      <xdr:rowOff>720082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70AB44F2-93CB-47C9-84E4-D36B6915C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1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265415</xdr:colOff>
      <xdr:row>9</xdr:row>
      <xdr:rowOff>239730</xdr:rowOff>
    </xdr:from>
    <xdr:to>
      <xdr:col>1</xdr:col>
      <xdr:colOff>602581</xdr:colOff>
      <xdr:row>9</xdr:row>
      <xdr:rowOff>582856</xdr:rowOff>
    </xdr:to>
    <xdr:pic>
      <xdr:nvPicPr>
        <xdr:cNvPr id="29" name="Picture 273">
          <a:extLst>
            <a:ext uri="{FF2B5EF4-FFF2-40B4-BE49-F238E27FC236}">
              <a16:creationId xmlns:a16="http://schemas.microsoft.com/office/drawing/2014/main" id="{5DDBE9EE-8317-445D-9C13-077340A92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57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id="{396BE33C-AAFA-4B20-A149-CBB626186A93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40" name="Picture 236">
          <a:extLst>
            <a:ext uri="{FF2B5EF4-FFF2-40B4-BE49-F238E27FC236}">
              <a16:creationId xmlns:a16="http://schemas.microsoft.com/office/drawing/2014/main" id="{CC4948F6-6A47-4746-A6FC-C3635E7AE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43" name="Picture 239">
          <a:extLst>
            <a:ext uri="{FF2B5EF4-FFF2-40B4-BE49-F238E27FC236}">
              <a16:creationId xmlns:a16="http://schemas.microsoft.com/office/drawing/2014/main" id="{E9A940DE-D914-4820-B3C7-0ABC4712E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373380</xdr:colOff>
      <xdr:row>0</xdr:row>
      <xdr:rowOff>0</xdr:rowOff>
    </xdr:from>
    <xdr:to>
      <xdr:col>7</xdr:col>
      <xdr:colOff>870869</xdr:colOff>
      <xdr:row>1</xdr:row>
      <xdr:rowOff>486787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5254FBD-3408-4C54-B398-4BBC71392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34" name="Rectangle 133">
          <a:extLst>
            <a:ext uri="{FF2B5EF4-FFF2-40B4-BE49-F238E27FC236}">
              <a16:creationId xmlns:a16="http://schemas.microsoft.com/office/drawing/2014/main" id="{9DA7AB42-74E2-4F8B-B8DB-73D4817DD44D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35" name="Picture 13">
          <a:extLst>
            <a:ext uri="{FF2B5EF4-FFF2-40B4-BE49-F238E27FC236}">
              <a16:creationId xmlns:a16="http://schemas.microsoft.com/office/drawing/2014/main" id="{72422E02-03C9-42AB-9188-252BB13FB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id="{E684ADA1-9198-4975-A0F6-B4000A77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37" name="Picture 273">
          <a:extLst>
            <a:ext uri="{FF2B5EF4-FFF2-40B4-BE49-F238E27FC236}">
              <a16:creationId xmlns:a16="http://schemas.microsoft.com/office/drawing/2014/main" id="{48859551-20EE-4B6F-BFB1-B8C6E17AE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38" name="Picture 238">
          <a:extLst>
            <a:ext uri="{FF2B5EF4-FFF2-40B4-BE49-F238E27FC236}">
              <a16:creationId xmlns:a16="http://schemas.microsoft.com/office/drawing/2014/main" id="{EDD9DCE4-8C01-487E-B0AF-18E806423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54" name="Pentagone régulier 49">
          <a:extLst>
            <a:ext uri="{FF2B5EF4-FFF2-40B4-BE49-F238E27FC236}">
              <a16:creationId xmlns:a16="http://schemas.microsoft.com/office/drawing/2014/main" id="{77A241CB-6164-472C-A944-B1EB3DA09A6E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id="{7215A248-E872-4442-AFFE-8FAB79298640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6" name="Freeform: Shape 155">
          <a:extLst>
            <a:ext uri="{FF2B5EF4-FFF2-40B4-BE49-F238E27FC236}">
              <a16:creationId xmlns:a16="http://schemas.microsoft.com/office/drawing/2014/main" id="{57009EA8-CB56-4483-B2F3-2EB4BE71B04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3C55740F-AA13-4058-9D51-5B0AB26C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45CB2808-FE6C-4FF7-9FDC-22FE5B28B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5D5CEBD8-04AC-4859-B670-D5A451455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id="{0CF15C28-A408-47F2-8245-102A41B80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1" name="Pentagone régulier 49">
          <a:extLst>
            <a:ext uri="{FF2B5EF4-FFF2-40B4-BE49-F238E27FC236}">
              <a16:creationId xmlns:a16="http://schemas.microsoft.com/office/drawing/2014/main" id="{82FCF3FA-24EA-4C93-87D4-9C7D31BFCF0F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62" name="Oval 161">
          <a:extLst>
            <a:ext uri="{FF2B5EF4-FFF2-40B4-BE49-F238E27FC236}">
              <a16:creationId xmlns:a16="http://schemas.microsoft.com/office/drawing/2014/main" id="{BC0CD099-C040-4172-A5F6-E50AA438EB2E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id="{8830E0A4-AE8A-4E32-BEE0-B6B342A78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9A796CE5-5721-4B4A-AC81-BC828BD08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id="{150091B5-2310-4C13-9BF2-C5791BCA8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id="{31C1A875-5BE4-4A70-999E-D21E22354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id="{F59F98B3-CB45-400E-A909-636EBA784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68" name="Picture 238">
          <a:extLst>
            <a:ext uri="{FF2B5EF4-FFF2-40B4-BE49-F238E27FC236}">
              <a16:creationId xmlns:a16="http://schemas.microsoft.com/office/drawing/2014/main" id="{45B1BED1-C126-45A6-873C-41706D95C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7956E9E7-F077-405B-B512-43E4F2723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236DA9FA-AF4F-4163-AF22-17B916179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AF9614F8-238D-4A85-94BA-5AE4AA4F4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153C5F50-6A42-4E61-9DFA-06A778398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id="{FE37EFAB-5D47-43DE-95B1-60F8E16E6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id="{76446B1C-5BDF-4637-BD79-FDB16A8CB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3EE6EEE-34A5-41B0-A4CD-B196F5393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5CBD73A-E494-4DB5-A32F-3BD9ECB9F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41979CE3-BE3E-41F9-AFEF-BFF071C39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404CD98-2844-4570-8C61-2D10D78346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A109DA5-831A-4F86-8284-052B804924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1DADD86-BC58-412E-B2FC-1CBAB2216D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D3561955-A75F-419E-8A9F-951895785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86C11CD7-FD76-4E2D-844F-069C53629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A338A24-024D-4C4B-9D51-39CD372E70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7FC7DB21-F997-4D61-8A6B-F40F508E6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505F6E0-4285-4D01-91B9-399D7D76E2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0326205-5D61-4CF9-BCDD-2FC3A9990E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F2DCB30D-7CDD-4946-A12F-2D17E47FD5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AD752C7B-F3E1-484F-ACB2-F424A581EA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AA84B6D-8976-4E99-AB17-3B8DE08C8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5791041-5098-4372-8D35-FA776B21A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D1590979-EC40-413E-8EBB-19F6ABA88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E46D9DA-F426-47A4-9DEA-5AECECA21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B24DB684-F6CA-4305-8128-0C9F69FA0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DC10BE31-EFCF-4A47-A297-E2B0A9A32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5561D9C9-35A1-48D5-937C-66E8E62E9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032F96EA-9A7D-47D5-920E-AEE64D2AE6A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3" name="Picture 238">
          <a:extLst>
            <a:ext uri="{FF2B5EF4-FFF2-40B4-BE49-F238E27FC236}">
              <a16:creationId xmlns:a16="http://schemas.microsoft.com/office/drawing/2014/main" id="{28B4387B-3265-4F04-B25D-A5800F76B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AFA902ED-0CC8-46EA-AAF4-B29E5F43A269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AFA4BE76-A4A1-4D78-899F-D7B1ED910044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190500</xdr:colOff>
      <xdr:row>9</xdr:row>
      <xdr:rowOff>99060</xdr:rowOff>
    </xdr:from>
    <xdr:to>
      <xdr:col>3</xdr:col>
      <xdr:colOff>529294</xdr:colOff>
      <xdr:row>9</xdr:row>
      <xdr:rowOff>385952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3D5BDB1C-79A0-4F06-9783-7502C6F166F2}"/>
            </a:ext>
          </a:extLst>
        </xdr:cNvPr>
        <xdr:cNvGrpSpPr/>
      </xdr:nvGrpSpPr>
      <xdr:grpSpPr>
        <a:xfrm>
          <a:off x="2343150" y="280416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1A56A65D-23CF-4B58-A0AF-85439D4FF3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1A551EBC-7BA7-40AC-9BDE-3FA50ABE13A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160020</xdr:colOff>
      <xdr:row>12</xdr:row>
      <xdr:rowOff>140970</xdr:rowOff>
    </xdr:from>
    <xdr:to>
      <xdr:col>2</xdr:col>
      <xdr:colOff>498814</xdr:colOff>
      <xdr:row>12</xdr:row>
      <xdr:rowOff>427862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0E79238C-966D-4479-ABB3-2A8C7F26256F}"/>
            </a:ext>
          </a:extLst>
        </xdr:cNvPr>
        <xdr:cNvGrpSpPr/>
      </xdr:nvGrpSpPr>
      <xdr:grpSpPr>
        <a:xfrm>
          <a:off x="1312545" y="397002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4AA0395F-7925-4899-8C02-5C90E62B8E6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0A97F13D-A4D0-49BA-B5C5-C03635643D8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160020</xdr:colOff>
      <xdr:row>15</xdr:row>
      <xdr:rowOff>167640</xdr:rowOff>
    </xdr:from>
    <xdr:to>
      <xdr:col>2</xdr:col>
      <xdr:colOff>498814</xdr:colOff>
      <xdr:row>15</xdr:row>
      <xdr:rowOff>454532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ED70D8A8-5041-4AE8-BB54-43D335E614E0}"/>
            </a:ext>
          </a:extLst>
        </xdr:cNvPr>
        <xdr:cNvGrpSpPr/>
      </xdr:nvGrpSpPr>
      <xdr:grpSpPr>
        <a:xfrm>
          <a:off x="1312545" y="513016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7FFA0EF6-1DE5-4032-A71D-CCDDEF43014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D6373DE8-2DCC-43B7-A679-4F7C36064CB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274320</xdr:colOff>
      <xdr:row>18</xdr:row>
      <xdr:rowOff>259080</xdr:rowOff>
    </xdr:from>
    <xdr:to>
      <xdr:col>2</xdr:col>
      <xdr:colOff>613114</xdr:colOff>
      <xdr:row>18</xdr:row>
      <xdr:rowOff>545972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6919EDE9-AEA7-4C51-AB81-86ECB1FF70AF}"/>
            </a:ext>
          </a:extLst>
        </xdr:cNvPr>
        <xdr:cNvGrpSpPr/>
      </xdr:nvGrpSpPr>
      <xdr:grpSpPr>
        <a:xfrm>
          <a:off x="1426845" y="634555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CEDEED9B-E8D9-4A16-97D0-C18CBE91276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9851878B-7F05-4EFB-AB81-3D763D35A0C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A8327142-5300-4FF1-840A-935F49B5A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584365</xdr:colOff>
      <xdr:row>9</xdr:row>
      <xdr:rowOff>377130</xdr:rowOff>
    </xdr:from>
    <xdr:to>
      <xdr:col>4</xdr:col>
      <xdr:colOff>22297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307864C4-B453-41E9-8D26-03DB6A081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984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519881</xdr:colOff>
      <xdr:row>9</xdr:row>
      <xdr:rowOff>377130</xdr:rowOff>
    </xdr:from>
    <xdr:to>
      <xdr:col>4</xdr:col>
      <xdr:colOff>856973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1753EE36-42CD-4108-90F2-90277A3F0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452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490641</xdr:colOff>
      <xdr:row>9</xdr:row>
      <xdr:rowOff>377130</xdr:rowOff>
    </xdr:from>
    <xdr:to>
      <xdr:col>5</xdr:col>
      <xdr:colOff>827733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6D732AE0-631C-4189-93E4-0BC16FECD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444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473424</xdr:colOff>
      <xdr:row>9</xdr:row>
      <xdr:rowOff>377130</xdr:rowOff>
    </xdr:from>
    <xdr:to>
      <xdr:col>6</xdr:col>
      <xdr:colOff>810516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5D5AF412-5386-44E4-96CA-3E81151DF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6384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273378</xdr:colOff>
      <xdr:row>9</xdr:row>
      <xdr:rowOff>380261</xdr:rowOff>
    </xdr:from>
    <xdr:to>
      <xdr:col>3</xdr:col>
      <xdr:colOff>609928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9C6370DB-A9F3-479E-9094-129F05C0E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885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7</xdr:col>
      <xdr:colOff>462781</xdr:colOff>
      <xdr:row>9</xdr:row>
      <xdr:rowOff>373853</xdr:rowOff>
    </xdr:from>
    <xdr:to>
      <xdr:col>7</xdr:col>
      <xdr:colOff>799873</xdr:colOff>
      <xdr:row>9</xdr:row>
      <xdr:rowOff>717527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id="{528F97AD-9E4C-473E-858A-EC70B0B4D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4901" y="307133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330326</xdr:colOff>
      <xdr:row>12</xdr:row>
      <xdr:rowOff>328133</xdr:rowOff>
    </xdr:from>
    <xdr:to>
      <xdr:col>1</xdr:col>
      <xdr:colOff>667418</xdr:colOff>
      <xdr:row>12</xdr:row>
      <xdr:rowOff>671807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id="{112AC3BC-1947-4F74-8F3E-ADD1B4D3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486" y="414575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489862</xdr:colOff>
      <xdr:row>12</xdr:row>
      <xdr:rowOff>382045</xdr:rowOff>
    </xdr:from>
    <xdr:to>
      <xdr:col>4</xdr:col>
      <xdr:colOff>826954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id="{2F5B55A1-281B-4C26-BEC3-DBEFEE020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2450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490641</xdr:colOff>
      <xdr:row>12</xdr:row>
      <xdr:rowOff>358556</xdr:rowOff>
    </xdr:from>
    <xdr:to>
      <xdr:col>5</xdr:col>
      <xdr:colOff>827733</xdr:colOff>
      <xdr:row>12</xdr:row>
      <xdr:rowOff>702230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id="{1A498137-F725-4C5A-A3E2-ABC1EE43E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444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473424</xdr:colOff>
      <xdr:row>12</xdr:row>
      <xdr:rowOff>365747</xdr:rowOff>
    </xdr:from>
    <xdr:to>
      <xdr:col>6</xdr:col>
      <xdr:colOff>810516</xdr:colOff>
      <xdr:row>12</xdr:row>
      <xdr:rowOff>709421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id="{CDB0FAD7-50E5-4340-8684-5BC81CFAD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6384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462781</xdr:colOff>
      <xdr:row>12</xdr:row>
      <xdr:rowOff>365747</xdr:rowOff>
    </xdr:from>
    <xdr:to>
      <xdr:col>7</xdr:col>
      <xdr:colOff>799873</xdr:colOff>
      <xdr:row>12</xdr:row>
      <xdr:rowOff>709421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id="{AE2E7E8B-881B-4C74-8C89-77A651233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4901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330326</xdr:colOff>
      <xdr:row>15</xdr:row>
      <xdr:rowOff>312407</xdr:rowOff>
    </xdr:from>
    <xdr:to>
      <xdr:col>1</xdr:col>
      <xdr:colOff>667418</xdr:colOff>
      <xdr:row>15</xdr:row>
      <xdr:rowOff>656081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id="{A203F1DB-213B-4A0F-85DB-4BA3823A9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486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436354</xdr:colOff>
      <xdr:row>12</xdr:row>
      <xdr:rowOff>390607</xdr:rowOff>
    </xdr:from>
    <xdr:to>
      <xdr:col>3</xdr:col>
      <xdr:colOff>773446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51272B3D-4095-41A3-BD88-C6C49797C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183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490641</xdr:colOff>
      <xdr:row>15</xdr:row>
      <xdr:rowOff>388053</xdr:rowOff>
    </xdr:from>
    <xdr:to>
      <xdr:col>5</xdr:col>
      <xdr:colOff>825431</xdr:colOff>
      <xdr:row>15</xdr:row>
      <xdr:rowOff>731727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EDC19BD9-65BD-4910-B5D3-1F9CD3637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2444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6</xdr:col>
      <xdr:colOff>473424</xdr:colOff>
      <xdr:row>15</xdr:row>
      <xdr:rowOff>395244</xdr:rowOff>
    </xdr:from>
    <xdr:to>
      <xdr:col>6</xdr:col>
      <xdr:colOff>810516</xdr:colOff>
      <xdr:row>15</xdr:row>
      <xdr:rowOff>738918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CAB4F81E-C491-40F1-9200-46D3FE25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638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462781</xdr:colOff>
      <xdr:row>15</xdr:row>
      <xdr:rowOff>395244</xdr:rowOff>
    </xdr:from>
    <xdr:to>
      <xdr:col>7</xdr:col>
      <xdr:colOff>799873</xdr:colOff>
      <xdr:row>15</xdr:row>
      <xdr:rowOff>738918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32F9A914-1103-4CB6-8E15-8F4DCEF9F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4901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330326</xdr:colOff>
      <xdr:row>18</xdr:row>
      <xdr:rowOff>349524</xdr:rowOff>
    </xdr:from>
    <xdr:to>
      <xdr:col>1</xdr:col>
      <xdr:colOff>667418</xdr:colOff>
      <xdr:row>18</xdr:row>
      <xdr:rowOff>693198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2C54DDB2-CA2A-47EB-84AC-98A612596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486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404812</xdr:colOff>
      <xdr:row>15</xdr:row>
      <xdr:rowOff>426782</xdr:rowOff>
    </xdr:from>
    <xdr:to>
      <xdr:col>3</xdr:col>
      <xdr:colOff>741904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EDE7F09D-EF12-4845-B7D0-DCBE759B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029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482063</xdr:colOff>
      <xdr:row>15</xdr:row>
      <xdr:rowOff>408264</xdr:rowOff>
    </xdr:from>
    <xdr:to>
      <xdr:col>4</xdr:col>
      <xdr:colOff>819155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6BF5B7A5-678F-423C-8E5B-509F4DB91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670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426734</xdr:colOff>
      <xdr:row>12</xdr:row>
      <xdr:rowOff>355016</xdr:rowOff>
    </xdr:from>
    <xdr:to>
      <xdr:col>2</xdr:col>
      <xdr:colOff>763826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id="{992DC230-8CCF-4D4F-8404-4953B0AB7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305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426734</xdr:colOff>
      <xdr:row>15</xdr:row>
      <xdr:rowOff>338349</xdr:rowOff>
    </xdr:from>
    <xdr:to>
      <xdr:col>2</xdr:col>
      <xdr:colOff>763826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D92169C6-6730-4DEE-A2A1-552813653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305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426734</xdr:colOff>
      <xdr:row>18</xdr:row>
      <xdr:rowOff>376408</xdr:rowOff>
    </xdr:from>
    <xdr:to>
      <xdr:col>2</xdr:col>
      <xdr:colOff>763826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3FFF7089-C200-4D8B-A67B-D2405B9A8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305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333995</xdr:colOff>
      <xdr:row>9</xdr:row>
      <xdr:rowOff>239730</xdr:rowOff>
    </xdr:from>
    <xdr:to>
      <xdr:col>2</xdr:col>
      <xdr:colOff>671161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08A18ABF-DE97-46ED-A741-9770A1568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031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id="{F78F908D-DBD9-4A15-8573-2595A28B3E99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id="{1AA3CD95-6295-44DC-BF15-1F632D6AC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id="{D77F37E5-FED8-4D77-869F-61FDDF25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365760</xdr:colOff>
      <xdr:row>0</xdr:row>
      <xdr:rowOff>0</xdr:rowOff>
    </xdr:from>
    <xdr:to>
      <xdr:col>7</xdr:col>
      <xdr:colOff>863249</xdr:colOff>
      <xdr:row>1</xdr:row>
      <xdr:rowOff>486787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8217AA18-F58B-4749-B808-4DAE9F6D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744BD53A-8930-411B-A00F-DDE83ECB9679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FFA8BC59-4469-4261-A4FA-E41DA13D2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EE2E7F8A-0F9E-45B6-9F89-90B7DA06F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5828EE80-E9AA-41C9-BABB-13E05CD9E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id="{9695A2BB-8AE8-42AE-8962-79E691B95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C9336E4E-0F64-4088-A1C1-7704F9B26E8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id="{E32D4642-BD03-469F-87A2-7A5FB4826AF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id="{74FD314B-C5F9-4979-B83F-D613513F4959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2EF4779C-075E-44D8-9D43-8125B9ADA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id="{7D2F97C7-F2A1-4F30-BDCC-34066B2BB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8E4E2306-04B4-4DE4-90B8-3BFC5C9D9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26A0490B-61E0-474D-B37C-07BC60822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DB03318E-3726-45AB-8DDB-7FB053FAD1C2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CA4438D5-A4BC-4365-8302-B7527E9AF162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36777C6F-4E5D-4A13-B9A8-70E2E86D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id="{819072BE-C81B-4B5F-A710-6823CCD54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49AEA56B-22DB-4BCC-919B-A38FC69B1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id="{AC8F09D2-9065-4D55-93D0-541F9F7AD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id="{DA9F1039-6426-428F-8802-B787E555C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4A0E8260-39F7-407C-9184-BB2F4302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59BA6D18-227F-4216-B298-A583950C2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CF8CE0C6-AB99-4DB2-A5D1-31558A5F9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6EF86C76-F293-424A-92CD-437CACC8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9335D278-7F2D-428C-9375-B5917151F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5FA52DB5-FFEA-446F-B3ED-60D3BCD3E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A7C8EE73-E8FC-40F4-A65B-454D95EE1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5FED3E88-326C-476E-9E1C-259F521CB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C0BAFCB-4AB4-4F98-AFA0-EF93B424C5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C02D0308-BF66-41DF-984C-BC91273CB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FB25A690-E2E3-4879-9DF5-873BBCF573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E0A7E5F2-0BAE-4E76-89A2-4077C9BA8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77A915AA-4229-489B-827B-273B4970D9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95630F49-3F14-4130-BED8-5A9EF1390B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AE2976A2-273A-40D8-85A4-08E99559D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45F1254-3866-4C19-9D70-7AD971C490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BDC4A4F-1781-4F2B-9FAE-C642A7CD58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B47753E-0290-4A21-B0E9-35EE3914E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685FCAD2-2847-4245-B8C3-E320D4EC27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74419E4-1A49-4125-B5D3-8044E978BB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77EAF6A3-1BF4-4C11-A6F1-8B471664D6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E68AF86C-97D7-403E-A3F0-A7773A8302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7595017-745A-41C9-9675-80E03486F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37231F0-BE61-4114-B351-2FFDF94E9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40183DB0-D49E-4579-A87C-1A5698AE4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9D956044-A7FF-42B6-8A83-A1DAB03C56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17C0BF79-8B25-4B36-AD17-642DDA5644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7E4BB635-BBDA-4317-A350-7260088790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942300C3-1685-4E57-92A3-A28AB5E97647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55939659-1246-4CBA-9215-C08E947FD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01EF646E-6A5D-4457-8899-2D64362D3E4C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BB4FE59A-F2EE-4CC1-B228-D19D25C2D2E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220980</xdr:colOff>
      <xdr:row>9</xdr:row>
      <xdr:rowOff>160020</xdr:rowOff>
    </xdr:from>
    <xdr:to>
      <xdr:col>4</xdr:col>
      <xdr:colOff>559774</xdr:colOff>
      <xdr:row>9</xdr:row>
      <xdr:rowOff>446912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A3C7B687-67C0-44D2-B8B3-B2119F77F91A}"/>
            </a:ext>
          </a:extLst>
        </xdr:cNvPr>
        <xdr:cNvGrpSpPr/>
      </xdr:nvGrpSpPr>
      <xdr:grpSpPr>
        <a:xfrm>
          <a:off x="3373755" y="286512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B3983B4F-C6B3-419D-9CC9-8513E51D9F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8273D1ED-0E06-48D9-B8AC-79B328739A6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190500</xdr:colOff>
      <xdr:row>12</xdr:row>
      <xdr:rowOff>201930</xdr:rowOff>
    </xdr:from>
    <xdr:to>
      <xdr:col>3</xdr:col>
      <xdr:colOff>529294</xdr:colOff>
      <xdr:row>12</xdr:row>
      <xdr:rowOff>488822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890C8B1A-7D14-4D8C-BC3E-7147DC94FBC0}"/>
            </a:ext>
          </a:extLst>
        </xdr:cNvPr>
        <xdr:cNvGrpSpPr/>
      </xdr:nvGrpSpPr>
      <xdr:grpSpPr>
        <a:xfrm>
          <a:off x="2343150" y="403098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E9B3DB3F-1E0C-452C-A5D9-6A3ABBDD5A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3FBBD347-DAC4-49AE-867F-B516816EAA1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190500</xdr:colOff>
      <xdr:row>15</xdr:row>
      <xdr:rowOff>228600</xdr:rowOff>
    </xdr:from>
    <xdr:to>
      <xdr:col>3</xdr:col>
      <xdr:colOff>529294</xdr:colOff>
      <xdr:row>15</xdr:row>
      <xdr:rowOff>515492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45A80BB3-52AE-43E5-A224-7640502A2DB8}"/>
            </a:ext>
          </a:extLst>
        </xdr:cNvPr>
        <xdr:cNvGrpSpPr/>
      </xdr:nvGrpSpPr>
      <xdr:grpSpPr>
        <a:xfrm>
          <a:off x="2343150" y="519112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DABD0CBF-E2A0-484A-A673-6595C9DD61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AAE3A3C1-9AE5-4847-91CB-2B6CA2B2E1A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304800</xdr:colOff>
      <xdr:row>18</xdr:row>
      <xdr:rowOff>320040</xdr:rowOff>
    </xdr:from>
    <xdr:to>
      <xdr:col>3</xdr:col>
      <xdr:colOff>643594</xdr:colOff>
      <xdr:row>18</xdr:row>
      <xdr:rowOff>606932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FB148D80-BC29-418A-8664-3F5419893D70}"/>
            </a:ext>
          </a:extLst>
        </xdr:cNvPr>
        <xdr:cNvGrpSpPr/>
      </xdr:nvGrpSpPr>
      <xdr:grpSpPr>
        <a:xfrm>
          <a:off x="2457450" y="640651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CD356966-2417-41ED-9132-79A3DF810D0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EDB8A29C-8924-43A6-AA99-4157606D2F9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281EA10B-49CA-4E77-A066-D7FA93362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622465</xdr:colOff>
      <xdr:row>9</xdr:row>
      <xdr:rowOff>377130</xdr:rowOff>
    </xdr:from>
    <xdr:to>
      <xdr:col>5</xdr:col>
      <xdr:colOff>60397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DBA50083-3851-4B60-B00F-851396EF4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5710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557981</xdr:colOff>
      <xdr:row>9</xdr:row>
      <xdr:rowOff>377130</xdr:rowOff>
    </xdr:from>
    <xdr:to>
      <xdr:col>5</xdr:col>
      <xdr:colOff>895073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12F51443-B3F4-4C44-AE24-0384993E2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178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528741</xdr:colOff>
      <xdr:row>9</xdr:row>
      <xdr:rowOff>377130</xdr:rowOff>
    </xdr:from>
    <xdr:to>
      <xdr:col>6</xdr:col>
      <xdr:colOff>865833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F6B1D636-6D90-4EC0-8066-2A2050E7C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70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511524</xdr:colOff>
      <xdr:row>9</xdr:row>
      <xdr:rowOff>377130</xdr:rowOff>
    </xdr:from>
    <xdr:to>
      <xdr:col>7</xdr:col>
      <xdr:colOff>848616</xdr:colOff>
      <xdr:row>9</xdr:row>
      <xdr:rowOff>720804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0A5534DA-578D-4FC2-84B4-C5281B02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3644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311478</xdr:colOff>
      <xdr:row>9</xdr:row>
      <xdr:rowOff>380261</xdr:rowOff>
    </xdr:from>
    <xdr:to>
      <xdr:col>4</xdr:col>
      <xdr:colOff>648028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68B4B53E-DDE1-44A8-9E76-2A3D7D63B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4611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1</xdr:col>
      <xdr:colOff>340861</xdr:colOff>
      <xdr:row>12</xdr:row>
      <xdr:rowOff>335753</xdr:rowOff>
    </xdr:from>
    <xdr:to>
      <xdr:col>1</xdr:col>
      <xdr:colOff>677953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id="{400B271D-3855-4B00-93DD-DB55740FB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802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353186</xdr:colOff>
      <xdr:row>12</xdr:row>
      <xdr:rowOff>335753</xdr:rowOff>
    </xdr:from>
    <xdr:to>
      <xdr:col>2</xdr:col>
      <xdr:colOff>690278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id="{22CB47B4-C67F-4B7C-B90C-1AC88A5DE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0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527962</xdr:colOff>
      <xdr:row>12</xdr:row>
      <xdr:rowOff>382045</xdr:rowOff>
    </xdr:from>
    <xdr:to>
      <xdr:col>5</xdr:col>
      <xdr:colOff>865054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id="{89832912-6609-4F8A-8E1B-18D6C5019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176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528741</xdr:colOff>
      <xdr:row>12</xdr:row>
      <xdr:rowOff>358556</xdr:rowOff>
    </xdr:from>
    <xdr:to>
      <xdr:col>6</xdr:col>
      <xdr:colOff>865833</xdr:colOff>
      <xdr:row>12</xdr:row>
      <xdr:rowOff>702230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id="{0D4DD125-2424-4387-A4C0-EE38374F3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70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511524</xdr:colOff>
      <xdr:row>12</xdr:row>
      <xdr:rowOff>365747</xdr:rowOff>
    </xdr:from>
    <xdr:to>
      <xdr:col>7</xdr:col>
      <xdr:colOff>848616</xdr:colOff>
      <xdr:row>12</xdr:row>
      <xdr:rowOff>709421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id="{00C07C15-5751-4402-B17C-8BAF51383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3644" y="418336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340861</xdr:colOff>
      <xdr:row>15</xdr:row>
      <xdr:rowOff>320027</xdr:rowOff>
    </xdr:from>
    <xdr:to>
      <xdr:col>1</xdr:col>
      <xdr:colOff>677953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id="{B93496AF-76CB-4259-AE44-FB55C6D07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802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353186</xdr:colOff>
      <xdr:row>15</xdr:row>
      <xdr:rowOff>320027</xdr:rowOff>
    </xdr:from>
    <xdr:to>
      <xdr:col>2</xdr:col>
      <xdr:colOff>690278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id="{54B58D7A-75B9-43A8-A853-4899AEA28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0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474454</xdr:colOff>
      <xdr:row>12</xdr:row>
      <xdr:rowOff>390607</xdr:rowOff>
    </xdr:from>
    <xdr:to>
      <xdr:col>4</xdr:col>
      <xdr:colOff>811546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DD6EDD16-5838-40B9-ACEA-3383241A8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909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528741</xdr:colOff>
      <xdr:row>15</xdr:row>
      <xdr:rowOff>388053</xdr:rowOff>
    </xdr:from>
    <xdr:to>
      <xdr:col>6</xdr:col>
      <xdr:colOff>863531</xdr:colOff>
      <xdr:row>15</xdr:row>
      <xdr:rowOff>731727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6632109D-A569-4BE5-8186-B579F7B19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6170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7</xdr:col>
      <xdr:colOff>511524</xdr:colOff>
      <xdr:row>15</xdr:row>
      <xdr:rowOff>395244</xdr:rowOff>
    </xdr:from>
    <xdr:to>
      <xdr:col>7</xdr:col>
      <xdr:colOff>848616</xdr:colOff>
      <xdr:row>15</xdr:row>
      <xdr:rowOff>738918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FB12CE9F-ADFB-460F-9837-BED93AE70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43644" y="5340624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340861</xdr:colOff>
      <xdr:row>18</xdr:row>
      <xdr:rowOff>357144</xdr:rowOff>
    </xdr:from>
    <xdr:to>
      <xdr:col>1</xdr:col>
      <xdr:colOff>677953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3690DFE4-A803-400A-BE02-78FFF479C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802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353186</xdr:colOff>
      <xdr:row>18</xdr:row>
      <xdr:rowOff>357144</xdr:rowOff>
    </xdr:from>
    <xdr:to>
      <xdr:col>2</xdr:col>
      <xdr:colOff>690278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C7CBFE6F-A554-4A53-88DF-BC7D5744D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950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442912</xdr:colOff>
      <xdr:row>15</xdr:row>
      <xdr:rowOff>426782</xdr:rowOff>
    </xdr:from>
    <xdr:to>
      <xdr:col>4</xdr:col>
      <xdr:colOff>780004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83D062C8-DB09-4255-895A-458DAA70E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7755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520163</xdr:colOff>
      <xdr:row>15</xdr:row>
      <xdr:rowOff>408264</xdr:rowOff>
    </xdr:from>
    <xdr:to>
      <xdr:col>5</xdr:col>
      <xdr:colOff>857255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FDADC3E8-71BF-42A1-8170-382A81B04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396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464834</xdr:colOff>
      <xdr:row>12</xdr:row>
      <xdr:rowOff>355016</xdr:rowOff>
    </xdr:from>
    <xdr:to>
      <xdr:col>3</xdr:col>
      <xdr:colOff>801926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id="{657E9551-10B5-481C-9B5B-764317DFA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1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464834</xdr:colOff>
      <xdr:row>15</xdr:row>
      <xdr:rowOff>338349</xdr:rowOff>
    </xdr:from>
    <xdr:to>
      <xdr:col>3</xdr:col>
      <xdr:colOff>801926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8BA5436F-4678-4244-BA5D-7EF0D1C0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1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464834</xdr:colOff>
      <xdr:row>18</xdr:row>
      <xdr:rowOff>376408</xdr:rowOff>
    </xdr:from>
    <xdr:to>
      <xdr:col>3</xdr:col>
      <xdr:colOff>801926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16692544-0D72-43EA-8D0F-7BE41BEB7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1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372095</xdr:colOff>
      <xdr:row>9</xdr:row>
      <xdr:rowOff>239730</xdr:rowOff>
    </xdr:from>
    <xdr:to>
      <xdr:col>3</xdr:col>
      <xdr:colOff>709261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7825B4CE-0455-484F-AE7F-24FE7E060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0757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id="{1957FB0D-2181-414A-A4E8-C4833A1F732E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id="{3A64CAC6-0017-4BC8-9E5F-44509592E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id="{B28D05B0-5858-401F-8330-74A55C18A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411480</xdr:colOff>
      <xdr:row>0</xdr:row>
      <xdr:rowOff>7620</xdr:rowOff>
    </xdr:from>
    <xdr:to>
      <xdr:col>8</xdr:col>
      <xdr:colOff>9809</xdr:colOff>
      <xdr:row>1</xdr:row>
      <xdr:rowOff>494407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A86BCFCE-8632-40AC-9E37-1EC14B9C9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44440" y="762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39" name="Rectangle 138">
          <a:extLst>
            <a:ext uri="{FF2B5EF4-FFF2-40B4-BE49-F238E27FC236}">
              <a16:creationId xmlns:a16="http://schemas.microsoft.com/office/drawing/2014/main" id="{0AB06163-AD53-4384-BA11-C769B84C16EE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91420BD0-F039-4FBC-B22C-914394203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17FAF6E9-4ACE-4173-B00A-CD13D46D6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FFA36A9D-BB07-4316-9C2F-62E26D4B2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id="{F9A48BA4-D1AF-4B93-8292-3432FF44E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3E6500A7-7AAE-4A71-A575-9B310F3C9E26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id="{F365D78C-ED23-477C-8854-6718D1758F4F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id="{770D441E-F288-47D6-9E3F-A07EBDDE9AB5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6064ED15-D31D-4628-946C-325C54E7E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id="{019AD5AC-8D92-4E4F-A22E-2A5506815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09601812-A5B9-406A-BA94-9603E1A19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D19B31CD-D73B-420F-A2C4-0543EEACE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E2517BDC-C76D-4A7F-835E-4C571E3B505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4AFECE12-01F8-422F-B938-B96ACD4C68FE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443EB55E-0598-43B8-A419-AB87C904D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id="{352F0079-7FAA-4952-A6EE-3B73AB026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D2A03FE0-4D7C-4BBD-89E5-7CA7A9FCE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id="{AAA38501-F0E4-49CA-B53A-3F52297D2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id="{9E97479F-57B9-4546-8EE6-939BE7C19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1E4ECACC-222B-4CB5-9785-929607714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F95464A5-355A-4D63-8F8F-8305CCCD2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87D66E71-6753-4453-AFF8-5E76D2B57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1A14FA98-C94B-49D2-8899-EE12E87FE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5F1EA020-611F-40BB-A496-FE7D26156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1A64AE9B-79A5-4C57-9AC6-C8E52F5FD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4365B98A-7AA4-4172-A5A9-7F42003D0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D9040E0-0EFB-4413-B021-F87F74687B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3DC5714A-380C-4D06-BCC3-588E07A62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4B8C185-7534-47D9-A2E5-0780D43C1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6FF0BF4E-B5EE-405C-BC9E-57E14337F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C98B08C-718B-4488-BE91-92D75E3D33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DDB2CF80-4162-4040-A6D6-2EDFEE5EA0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CAE468F-948F-4980-8BC1-DDA691340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4B528C24-3FE1-45F9-B1CC-70AD27910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4E6ADBC-C150-46DA-8227-C540936EE3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635A8BC4-4263-4D21-B6EB-8D7152505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A4F3F1F9-214B-4264-A149-3C44470071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7C9AE7F3-016F-46E2-9386-D5C51EF93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134B8F87-1867-4BF0-BEF0-478A4D64A5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D669B16F-3444-4B03-8140-5F151076F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8454EB8-52C8-4606-9C1C-A371036712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2E54FA90-F57A-4EBD-9D7B-7FF3689503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BC9AA362-BE6A-4B9D-AAC3-59063E992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FB096F9-CDDC-4222-B59E-2725F036FA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68AA26B-5651-4987-BF32-5DFF61C4E1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FEE3F566-7C89-4F62-AAE4-9CAD625453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A935A78D-D697-4C8C-912C-4C11DA2303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16BD9B87-0D93-4369-B555-E239B4CF9AE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007F9EB9-F5C2-4AF5-8466-41A60B227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C8564156-86DC-481D-A479-0D72ECD0903E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84FF39A4-A2C0-4B20-9092-6FE9F5F7F428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213360</xdr:colOff>
      <xdr:row>9</xdr:row>
      <xdr:rowOff>137160</xdr:rowOff>
    </xdr:from>
    <xdr:to>
      <xdr:col>5</xdr:col>
      <xdr:colOff>552154</xdr:colOff>
      <xdr:row>9</xdr:row>
      <xdr:rowOff>424052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4F181273-9A29-4230-B3D9-F8E642F36752}"/>
            </a:ext>
          </a:extLst>
        </xdr:cNvPr>
        <xdr:cNvGrpSpPr/>
      </xdr:nvGrpSpPr>
      <xdr:grpSpPr>
        <a:xfrm>
          <a:off x="4366260" y="284226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F199019C-BF9A-47A5-B5BF-DDA45FF3214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3ACB87CC-802F-46D4-9C7C-9C777EEFAF3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182880</xdr:colOff>
      <xdr:row>12</xdr:row>
      <xdr:rowOff>179070</xdr:rowOff>
    </xdr:from>
    <xdr:to>
      <xdr:col>4</xdr:col>
      <xdr:colOff>521674</xdr:colOff>
      <xdr:row>12</xdr:row>
      <xdr:rowOff>465962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D01134DC-F0FC-4446-B8DC-8E5CEC306D4E}"/>
            </a:ext>
          </a:extLst>
        </xdr:cNvPr>
        <xdr:cNvGrpSpPr/>
      </xdr:nvGrpSpPr>
      <xdr:grpSpPr>
        <a:xfrm>
          <a:off x="3335655" y="400812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9EC5E8ED-5BE8-4FBC-8D40-99F659DE29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458C2832-A3F0-4E2A-AAC0-EF49EA6ED9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182880</xdr:colOff>
      <xdr:row>15</xdr:row>
      <xdr:rowOff>205740</xdr:rowOff>
    </xdr:from>
    <xdr:to>
      <xdr:col>4</xdr:col>
      <xdr:colOff>521674</xdr:colOff>
      <xdr:row>15</xdr:row>
      <xdr:rowOff>492632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3A0F5B65-8A83-4E61-84C8-79CB2074DC6E}"/>
            </a:ext>
          </a:extLst>
        </xdr:cNvPr>
        <xdr:cNvGrpSpPr/>
      </xdr:nvGrpSpPr>
      <xdr:grpSpPr>
        <a:xfrm>
          <a:off x="3335655" y="516826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70313192-0E7C-477F-9FA4-110B3C92114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9E88338B-685E-4CBF-B14A-5EF84D7B2E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18</xdr:row>
      <xdr:rowOff>297180</xdr:rowOff>
    </xdr:from>
    <xdr:to>
      <xdr:col>4</xdr:col>
      <xdr:colOff>635974</xdr:colOff>
      <xdr:row>18</xdr:row>
      <xdr:rowOff>584072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CC93FE7C-85BA-4605-90EA-3D2755B7D9D7}"/>
            </a:ext>
          </a:extLst>
        </xdr:cNvPr>
        <xdr:cNvGrpSpPr/>
      </xdr:nvGrpSpPr>
      <xdr:grpSpPr>
        <a:xfrm>
          <a:off x="3449955" y="638365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8DB32F01-79A6-4A16-89BA-5A30DF60DC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2EFC7035-65E6-4470-B467-D6504E0C6C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F271E92E-6A6A-4F14-B7E1-A044063C3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553885</xdr:colOff>
      <xdr:row>9</xdr:row>
      <xdr:rowOff>377130</xdr:rowOff>
    </xdr:from>
    <xdr:to>
      <xdr:col>5</xdr:col>
      <xdr:colOff>890977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85CA0D6C-B6E5-47D5-A398-52FC789A6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768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489401</xdr:colOff>
      <xdr:row>9</xdr:row>
      <xdr:rowOff>377130</xdr:rowOff>
    </xdr:from>
    <xdr:to>
      <xdr:col>6</xdr:col>
      <xdr:colOff>826493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D2D62E4B-6252-459C-BF2E-5C03F7447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2236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460161</xdr:colOff>
      <xdr:row>9</xdr:row>
      <xdr:rowOff>377130</xdr:rowOff>
    </xdr:from>
    <xdr:to>
      <xdr:col>7</xdr:col>
      <xdr:colOff>797253</xdr:colOff>
      <xdr:row>9</xdr:row>
      <xdr:rowOff>720804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257F4186-5801-4847-AA01-51302E54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228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343884</xdr:colOff>
      <xdr:row>12</xdr:row>
      <xdr:rowOff>331410</xdr:rowOff>
    </xdr:from>
    <xdr:to>
      <xdr:col>1</xdr:col>
      <xdr:colOff>680976</xdr:colOff>
      <xdr:row>12</xdr:row>
      <xdr:rowOff>675084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3549FEC8-E8B4-49F3-9952-636BF47FA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44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242898</xdr:colOff>
      <xdr:row>9</xdr:row>
      <xdr:rowOff>380261</xdr:rowOff>
    </xdr:from>
    <xdr:to>
      <xdr:col>5</xdr:col>
      <xdr:colOff>579448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960936E3-8360-454C-B278-3DD10BC9B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669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2</xdr:col>
      <xdr:colOff>272281</xdr:colOff>
      <xdr:row>12</xdr:row>
      <xdr:rowOff>335753</xdr:rowOff>
    </xdr:from>
    <xdr:to>
      <xdr:col>2</xdr:col>
      <xdr:colOff>609373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id="{D80AD0DB-C005-4C21-BF81-B3C4C1D74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60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284606</xdr:colOff>
      <xdr:row>12</xdr:row>
      <xdr:rowOff>335753</xdr:rowOff>
    </xdr:from>
    <xdr:to>
      <xdr:col>3</xdr:col>
      <xdr:colOff>621698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id="{C38D5690-8FA8-4482-8EA7-F18B9BC0B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08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459382</xdr:colOff>
      <xdr:row>12</xdr:row>
      <xdr:rowOff>382045</xdr:rowOff>
    </xdr:from>
    <xdr:to>
      <xdr:col>6</xdr:col>
      <xdr:colOff>796474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id="{FB6AD506-6DA7-4BC3-BC1D-13D3F311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9234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460161</xdr:colOff>
      <xdr:row>12</xdr:row>
      <xdr:rowOff>358556</xdr:rowOff>
    </xdr:from>
    <xdr:to>
      <xdr:col>7</xdr:col>
      <xdr:colOff>797253</xdr:colOff>
      <xdr:row>12</xdr:row>
      <xdr:rowOff>702230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id="{860E3038-BC1A-4629-B4B2-D1C9DD3FB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2281" y="4176176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343884</xdr:colOff>
      <xdr:row>15</xdr:row>
      <xdr:rowOff>312407</xdr:rowOff>
    </xdr:from>
    <xdr:to>
      <xdr:col>1</xdr:col>
      <xdr:colOff>680976</xdr:colOff>
      <xdr:row>15</xdr:row>
      <xdr:rowOff>656081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id="{AFCDA63C-46FF-44F4-AD8E-DA362F4DC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44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272281</xdr:colOff>
      <xdr:row>15</xdr:row>
      <xdr:rowOff>320027</xdr:rowOff>
    </xdr:from>
    <xdr:to>
      <xdr:col>2</xdr:col>
      <xdr:colOff>609373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id="{80032D84-5CFE-4F2A-985E-CE51E9266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60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284606</xdr:colOff>
      <xdr:row>15</xdr:row>
      <xdr:rowOff>320027</xdr:rowOff>
    </xdr:from>
    <xdr:to>
      <xdr:col>3</xdr:col>
      <xdr:colOff>621698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id="{B2A2E27E-826A-4BB4-8153-91E014801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08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405874</xdr:colOff>
      <xdr:row>12</xdr:row>
      <xdr:rowOff>390607</xdr:rowOff>
    </xdr:from>
    <xdr:to>
      <xdr:col>5</xdr:col>
      <xdr:colOff>742966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D2E195C4-DF3D-4187-9C73-F21E44E45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967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460161</xdr:colOff>
      <xdr:row>15</xdr:row>
      <xdr:rowOff>388053</xdr:rowOff>
    </xdr:from>
    <xdr:to>
      <xdr:col>7</xdr:col>
      <xdr:colOff>794951</xdr:colOff>
      <xdr:row>15</xdr:row>
      <xdr:rowOff>731727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5A5181FB-EDED-4F22-BF94-49C2DBBFE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92281" y="5333433"/>
          <a:ext cx="334790" cy="343674"/>
        </a:xfrm>
        <a:prstGeom prst="rect">
          <a:avLst/>
        </a:prstGeom>
      </xdr:spPr>
    </xdr:pic>
    <xdr:clientData/>
  </xdr:twoCellAnchor>
  <xdr:twoCellAnchor>
    <xdr:from>
      <xdr:col>1</xdr:col>
      <xdr:colOff>343884</xdr:colOff>
      <xdr:row>18</xdr:row>
      <xdr:rowOff>349524</xdr:rowOff>
    </xdr:from>
    <xdr:to>
      <xdr:col>1</xdr:col>
      <xdr:colOff>680976</xdr:colOff>
      <xdr:row>18</xdr:row>
      <xdr:rowOff>693198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3A444DDE-D4EB-4D23-B2DC-04DB4E450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1044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272281</xdr:colOff>
      <xdr:row>18</xdr:row>
      <xdr:rowOff>357144</xdr:rowOff>
    </xdr:from>
    <xdr:to>
      <xdr:col>2</xdr:col>
      <xdr:colOff>609373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1239D3CD-78AF-4E4B-A9E6-01A66353E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860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284606</xdr:colOff>
      <xdr:row>18</xdr:row>
      <xdr:rowOff>357144</xdr:rowOff>
    </xdr:from>
    <xdr:to>
      <xdr:col>3</xdr:col>
      <xdr:colOff>621698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072C8CBC-A645-4A80-AFF4-F89205386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08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374332</xdr:colOff>
      <xdr:row>15</xdr:row>
      <xdr:rowOff>426782</xdr:rowOff>
    </xdr:from>
    <xdr:to>
      <xdr:col>5</xdr:col>
      <xdr:colOff>711424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6E0214AD-69C0-438D-8960-00B5AC52E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813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451583</xdr:colOff>
      <xdr:row>15</xdr:row>
      <xdr:rowOff>408264</xdr:rowOff>
    </xdr:from>
    <xdr:to>
      <xdr:col>6</xdr:col>
      <xdr:colOff>788675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775E4C9F-8904-4FAB-AA3F-E737881CA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454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396254</xdr:colOff>
      <xdr:row>12</xdr:row>
      <xdr:rowOff>355016</xdr:rowOff>
    </xdr:from>
    <xdr:to>
      <xdr:col>4</xdr:col>
      <xdr:colOff>733346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id="{8BDD3553-3FEA-430C-8710-31856E434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89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396254</xdr:colOff>
      <xdr:row>15</xdr:row>
      <xdr:rowOff>338349</xdr:rowOff>
    </xdr:from>
    <xdr:to>
      <xdr:col>4</xdr:col>
      <xdr:colOff>733346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DCA8C10D-050D-4E55-9B80-1863619C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89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396254</xdr:colOff>
      <xdr:row>18</xdr:row>
      <xdr:rowOff>376408</xdr:rowOff>
    </xdr:from>
    <xdr:to>
      <xdr:col>4</xdr:col>
      <xdr:colOff>733346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A65AE692-DCBB-43E7-81B0-6B5CB2013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089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303515</xdr:colOff>
      <xdr:row>9</xdr:row>
      <xdr:rowOff>239730</xdr:rowOff>
    </xdr:from>
    <xdr:to>
      <xdr:col>4</xdr:col>
      <xdr:colOff>640681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86E781F1-F969-45FE-BE6D-520766C67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815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id="{CDC5E73A-165C-4F67-8F3A-F8773B490330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id="{73F1AA0B-454A-4506-B5B0-724B83174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id="{EEE20E76-F1D8-48B3-BA94-69A327C85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403860</xdr:colOff>
      <xdr:row>0</xdr:row>
      <xdr:rowOff>38100</xdr:rowOff>
    </xdr:from>
    <xdr:to>
      <xdr:col>8</xdr:col>
      <xdr:colOff>2189</xdr:colOff>
      <xdr:row>1</xdr:row>
      <xdr:rowOff>524887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8826333-F670-4AD2-B410-D9BCDCAC4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6820" y="3810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BC5CB5B3-AA27-40C0-BEF4-2ACEFAF8B8E7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7FC00BCB-7A49-4458-AB99-E7B55DBCD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6213B32E-2F2E-4326-A712-7E7A37F5F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61EFA97C-E086-4807-8BEE-6E762DD2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id="{E889AF59-11D1-4E3C-B6EA-75798704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1C98AEDC-8F66-4952-81CB-20FF2D5EEC7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id="{C808F4BD-9EAB-4A31-8595-341E591E2FED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id="{F4AE7B5C-E96E-4C64-9DE8-513EB9CBD64E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721BACE8-6D2F-49E2-8C0C-E8A251ECF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id="{BC28957D-44B9-4D13-A30E-E20A2AA6A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2E4D1078-FEFE-43F5-BE0E-9D421C458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39CE37E0-3AB3-4945-9088-00F0E16CB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55659AFA-3FC5-4A99-93B1-3F953FB458F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8B00D5F6-18D3-43A0-B9BE-2B9FE1F20370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1B879D9B-D478-429B-A125-A9B55628A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id="{CE270CC5-883C-43A6-AB1F-ED49A15A6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2E109D2A-BC09-4C31-AC2C-B601CA226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id="{D56B82FD-490A-4488-8E52-98985B7D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id="{BDD115CD-4ABA-42F8-9155-AB15CB19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9F048316-FBAC-444C-8225-22C9CC7E2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27EB0309-7D47-4607-8A5B-DCE30C5A5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D94425DD-6FDA-4FE7-A3AB-1E482C675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412A075B-5A14-4F73-BF0E-8862F9E9B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C8329F9B-4208-4B7B-B195-34A18B021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A427721C-1788-4E97-AC9E-D3F4657C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EDEED76D-4CA6-43FE-83D9-11012AE57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E0B890D4-BF19-45EB-B2B5-62C031BE83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8E8F89F-361B-4590-A165-630463616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B10E3B86-65F4-4206-BC56-C5DFAC83C1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7413BD46-063A-497E-BEF2-0EA3736B42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A9BED473-8449-43CD-A482-F1F93F294C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221395CD-289D-4ECA-B0A8-C155B2AEB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93ABB7FC-01C4-48DB-ADE9-E77A06952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5221A47D-76B8-4AA4-9F75-1086E972D2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DB86ED2-486F-4E23-81A7-6C4B6BFB6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6E456E2E-FD31-4C44-AB99-D0134B265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86A2A17A-F01C-4716-A9CD-2C5AB2430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721D25D0-6318-4CBD-971E-EC76D9A1A5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5AD3656-5B3D-4703-9F56-F661C37162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DA25B51-85DB-42AC-8730-4478A1454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8243559-222E-4856-91C4-7164EA4633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9D51EE44-BBC2-4460-82E6-1AD2AA7BF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E8920AAD-5357-4DCE-B4C1-CA867836B4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EC212CE-EBE4-4106-868D-D3A51EFEF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60865F5B-EC1E-4215-B2EB-BFCFD5DAF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CFCEA948-F7EF-45FD-BB44-0D224852D7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D88EAEB-FBF8-4D52-AB17-6F2881A106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B252A8BA-03FE-4078-9967-C237A38B22FF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EC5431CE-A5D6-4F01-88ED-5B35798EF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3664FEBC-37C8-4890-8CC5-CC7BFC6E324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D7DB37F3-9EC6-48F0-9982-1D9E3BC1D86A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175260</xdr:colOff>
      <xdr:row>9</xdr:row>
      <xdr:rowOff>167640</xdr:rowOff>
    </xdr:from>
    <xdr:to>
      <xdr:col>6</xdr:col>
      <xdr:colOff>514054</xdr:colOff>
      <xdr:row>9</xdr:row>
      <xdr:rowOff>454532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D4F8C3C6-A4B0-42FC-852A-C0A89DE24B8F}"/>
            </a:ext>
          </a:extLst>
        </xdr:cNvPr>
        <xdr:cNvGrpSpPr/>
      </xdr:nvGrpSpPr>
      <xdr:grpSpPr>
        <a:xfrm>
          <a:off x="5328285" y="287274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4EB630F5-A6C1-408E-9F95-68A5FFAB106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EDD4956B-04F6-4858-B8BF-B92725F6DE1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144780</xdr:colOff>
      <xdr:row>12</xdr:row>
      <xdr:rowOff>209550</xdr:rowOff>
    </xdr:from>
    <xdr:to>
      <xdr:col>5</xdr:col>
      <xdr:colOff>483574</xdr:colOff>
      <xdr:row>12</xdr:row>
      <xdr:rowOff>496442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02592D8D-864B-45F8-85DE-EEA2EC591598}"/>
            </a:ext>
          </a:extLst>
        </xdr:cNvPr>
        <xdr:cNvGrpSpPr/>
      </xdr:nvGrpSpPr>
      <xdr:grpSpPr>
        <a:xfrm>
          <a:off x="4297680" y="403860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97BDDAE7-909F-4C6D-B52E-76F2779119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0D3BF4C0-92CB-4932-A557-F6178205845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144780</xdr:colOff>
      <xdr:row>15</xdr:row>
      <xdr:rowOff>236220</xdr:rowOff>
    </xdr:from>
    <xdr:to>
      <xdr:col>5</xdr:col>
      <xdr:colOff>483574</xdr:colOff>
      <xdr:row>15</xdr:row>
      <xdr:rowOff>523112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F294F8CF-FE6C-4706-BE27-4B6552CCDF6A}"/>
            </a:ext>
          </a:extLst>
        </xdr:cNvPr>
        <xdr:cNvGrpSpPr/>
      </xdr:nvGrpSpPr>
      <xdr:grpSpPr>
        <a:xfrm>
          <a:off x="4297680" y="519874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AC37FFB2-6C67-4266-A837-B12E4E29A5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6571A6A9-9A60-4592-83EF-0342B452EC6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259080</xdr:colOff>
      <xdr:row>18</xdr:row>
      <xdr:rowOff>327660</xdr:rowOff>
    </xdr:from>
    <xdr:to>
      <xdr:col>5</xdr:col>
      <xdr:colOff>597874</xdr:colOff>
      <xdr:row>18</xdr:row>
      <xdr:rowOff>614552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B1C8F233-7783-4526-900C-0E2E9169E3D8}"/>
            </a:ext>
          </a:extLst>
        </xdr:cNvPr>
        <xdr:cNvGrpSpPr/>
      </xdr:nvGrpSpPr>
      <xdr:grpSpPr>
        <a:xfrm>
          <a:off x="4411980" y="641413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864A2EFA-300C-435D-B4FC-BC56AE4BBB9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CEC32A8E-3EE2-4296-BE10-E5766FE88F2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3283BD6F-E391-49F5-8468-0C58E936C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546265</xdr:colOff>
      <xdr:row>9</xdr:row>
      <xdr:rowOff>377130</xdr:rowOff>
    </xdr:from>
    <xdr:to>
      <xdr:col>6</xdr:col>
      <xdr:colOff>883357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04871684-AEA8-4F3C-AB1E-482569D0E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7922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481781</xdr:colOff>
      <xdr:row>9</xdr:row>
      <xdr:rowOff>377130</xdr:rowOff>
    </xdr:from>
    <xdr:to>
      <xdr:col>7</xdr:col>
      <xdr:colOff>818873</xdr:colOff>
      <xdr:row>9</xdr:row>
      <xdr:rowOff>720804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D0B2F966-8DA8-4772-A756-2CC92A34A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3901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353481</xdr:colOff>
      <xdr:row>12</xdr:row>
      <xdr:rowOff>316170</xdr:rowOff>
    </xdr:from>
    <xdr:to>
      <xdr:col>1</xdr:col>
      <xdr:colOff>690573</xdr:colOff>
      <xdr:row>12</xdr:row>
      <xdr:rowOff>659844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090F2F3A-C211-4800-82FD-D0B5C7D32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641" y="413379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336264</xdr:colOff>
      <xdr:row>12</xdr:row>
      <xdr:rowOff>331410</xdr:rowOff>
    </xdr:from>
    <xdr:to>
      <xdr:col>2</xdr:col>
      <xdr:colOff>673356</xdr:colOff>
      <xdr:row>12</xdr:row>
      <xdr:rowOff>675084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6C7DB754-EB56-405D-843F-C5A95CDD5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84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235278</xdr:colOff>
      <xdr:row>9</xdr:row>
      <xdr:rowOff>380261</xdr:rowOff>
    </xdr:from>
    <xdr:to>
      <xdr:col>6</xdr:col>
      <xdr:colOff>571828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CE116035-587E-4881-8C3F-CC4A83BD7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6823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3</xdr:col>
      <xdr:colOff>264661</xdr:colOff>
      <xdr:row>12</xdr:row>
      <xdr:rowOff>335753</xdr:rowOff>
    </xdr:from>
    <xdr:to>
      <xdr:col>3</xdr:col>
      <xdr:colOff>601753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id="{9ECE3C65-E94D-4F0B-AE99-7A62AA6A1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14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276986</xdr:colOff>
      <xdr:row>12</xdr:row>
      <xdr:rowOff>335753</xdr:rowOff>
    </xdr:from>
    <xdr:to>
      <xdr:col>4</xdr:col>
      <xdr:colOff>614078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id="{CA2CFF78-7C89-46EA-B664-17EE14574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162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451762</xdr:colOff>
      <xdr:row>12</xdr:row>
      <xdr:rowOff>382045</xdr:rowOff>
    </xdr:from>
    <xdr:to>
      <xdr:col>7</xdr:col>
      <xdr:colOff>788854</xdr:colOff>
      <xdr:row>12</xdr:row>
      <xdr:rowOff>725719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id="{066A2491-0515-410A-BC71-B60437DE1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3882" y="4199665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353481</xdr:colOff>
      <xdr:row>15</xdr:row>
      <xdr:rowOff>289976</xdr:rowOff>
    </xdr:from>
    <xdr:to>
      <xdr:col>1</xdr:col>
      <xdr:colOff>690573</xdr:colOff>
      <xdr:row>15</xdr:row>
      <xdr:rowOff>633650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id="{D4F333A1-46A3-4BDB-8B63-02022260D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641" y="5235356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336264</xdr:colOff>
      <xdr:row>15</xdr:row>
      <xdr:rowOff>312407</xdr:rowOff>
    </xdr:from>
    <xdr:to>
      <xdr:col>2</xdr:col>
      <xdr:colOff>673356</xdr:colOff>
      <xdr:row>15</xdr:row>
      <xdr:rowOff>656081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id="{74FFB7E2-933B-4EE1-BA2D-8D16133F9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84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264661</xdr:colOff>
      <xdr:row>15</xdr:row>
      <xdr:rowOff>320027</xdr:rowOff>
    </xdr:from>
    <xdr:to>
      <xdr:col>3</xdr:col>
      <xdr:colOff>601753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id="{E4156EAD-74CA-4B4B-BA4B-ED230F942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14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276986</xdr:colOff>
      <xdr:row>15</xdr:row>
      <xdr:rowOff>320027</xdr:rowOff>
    </xdr:from>
    <xdr:to>
      <xdr:col>4</xdr:col>
      <xdr:colOff>614078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id="{C4BD4741-E7F7-4D8A-892F-7C8F2FE8C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162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398254</xdr:colOff>
      <xdr:row>12</xdr:row>
      <xdr:rowOff>390607</xdr:rowOff>
    </xdr:from>
    <xdr:to>
      <xdr:col>6</xdr:col>
      <xdr:colOff>735346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E756E212-17C0-49EE-93BF-D4DE9A71C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121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353481</xdr:colOff>
      <xdr:row>18</xdr:row>
      <xdr:rowOff>327093</xdr:rowOff>
    </xdr:from>
    <xdr:to>
      <xdr:col>1</xdr:col>
      <xdr:colOff>688271</xdr:colOff>
      <xdr:row>18</xdr:row>
      <xdr:rowOff>670767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A918124C-5858-49EB-A953-B2D8D47D7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641" y="6392613"/>
          <a:ext cx="334790" cy="343674"/>
        </a:xfrm>
        <a:prstGeom prst="rect">
          <a:avLst/>
        </a:prstGeom>
      </xdr:spPr>
    </xdr:pic>
    <xdr:clientData/>
  </xdr:twoCellAnchor>
  <xdr:twoCellAnchor>
    <xdr:from>
      <xdr:col>2</xdr:col>
      <xdr:colOff>336264</xdr:colOff>
      <xdr:row>18</xdr:row>
      <xdr:rowOff>349524</xdr:rowOff>
    </xdr:from>
    <xdr:to>
      <xdr:col>2</xdr:col>
      <xdr:colOff>673356</xdr:colOff>
      <xdr:row>18</xdr:row>
      <xdr:rowOff>693198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A649AF95-6E05-48E1-85A5-0EC14B096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584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264661</xdr:colOff>
      <xdr:row>18</xdr:row>
      <xdr:rowOff>357144</xdr:rowOff>
    </xdr:from>
    <xdr:to>
      <xdr:col>3</xdr:col>
      <xdr:colOff>601753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6920033B-C61A-4976-BE91-EBC9ED62C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0014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276986</xdr:colOff>
      <xdr:row>18</xdr:row>
      <xdr:rowOff>357144</xdr:rowOff>
    </xdr:from>
    <xdr:to>
      <xdr:col>4</xdr:col>
      <xdr:colOff>614078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824C74CA-DE3A-44C0-BD1A-C2FEF000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162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366712</xdr:colOff>
      <xdr:row>15</xdr:row>
      <xdr:rowOff>426782</xdr:rowOff>
    </xdr:from>
    <xdr:to>
      <xdr:col>6</xdr:col>
      <xdr:colOff>703804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6A80CFCF-422A-433B-9DD2-50170572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967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443963</xdr:colOff>
      <xdr:row>15</xdr:row>
      <xdr:rowOff>408264</xdr:rowOff>
    </xdr:from>
    <xdr:to>
      <xdr:col>7</xdr:col>
      <xdr:colOff>781055</xdr:colOff>
      <xdr:row>15</xdr:row>
      <xdr:rowOff>751938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0AF6AC3D-2AE2-47F3-8A5B-9F427F844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76083" y="535364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388634</xdr:colOff>
      <xdr:row>12</xdr:row>
      <xdr:rowOff>355016</xdr:rowOff>
    </xdr:from>
    <xdr:to>
      <xdr:col>5</xdr:col>
      <xdr:colOff>725726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id="{34522A2E-0B15-4654-BDB6-0F1801DED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243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388634</xdr:colOff>
      <xdr:row>15</xdr:row>
      <xdr:rowOff>338349</xdr:rowOff>
    </xdr:from>
    <xdr:to>
      <xdr:col>5</xdr:col>
      <xdr:colOff>725726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FCA3DA78-D41A-4E7B-B7E0-41607E41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243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388634</xdr:colOff>
      <xdr:row>18</xdr:row>
      <xdr:rowOff>376408</xdr:rowOff>
    </xdr:from>
    <xdr:to>
      <xdr:col>5</xdr:col>
      <xdr:colOff>725726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726D4306-5F26-467C-BABA-509474206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243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295895</xdr:colOff>
      <xdr:row>9</xdr:row>
      <xdr:rowOff>239730</xdr:rowOff>
    </xdr:from>
    <xdr:to>
      <xdr:col>5</xdr:col>
      <xdr:colOff>633061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A3F5AE09-85AF-478C-A5A1-8B4F7AD5B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969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id="{F955B660-951E-4C7A-8B32-75AC28F692AD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id="{7BBAF0BE-9CF5-4BDE-85D0-F3321483E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id="{3F3DBACD-9E9A-4287-B774-7C87DD18D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373380</xdr:colOff>
      <xdr:row>0</xdr:row>
      <xdr:rowOff>0</xdr:rowOff>
    </xdr:from>
    <xdr:to>
      <xdr:col>7</xdr:col>
      <xdr:colOff>870869</xdr:colOff>
      <xdr:row>1</xdr:row>
      <xdr:rowOff>486787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21BFD6DE-5E6B-4955-8EBC-A25C104FA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F3796BB8-A836-4F08-90EB-8965B06FF036}"/>
            </a:ext>
          </a:extLst>
        </xdr:cNvPr>
        <xdr:cNvSpPr/>
      </xdr:nvSpPr>
      <xdr:spPr>
        <a:xfrm>
          <a:off x="6598920" y="2743200"/>
          <a:ext cx="1777827" cy="39975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CB1B99B8-C049-411A-BAB8-E969F34D1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73E260EC-DBBC-479A-8601-AC0A9C193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EDB0C9AF-E60A-4DCE-81C8-6D4FADC6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id="{E2681FE2-77ED-4B5B-8F86-51162FB0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1FAE1A4F-DE45-4CD1-B286-BD28CD36BDF2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id="{999BECC5-DE6A-4D43-8ECF-D7F25B694CB3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id="{35E5FB5A-13F9-42A4-9964-26B6E1D0BF36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BA94E7F7-CB4D-4268-8C54-0717DCAF0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id="{092BB1AE-0EF0-4E23-8B5A-8FBAE1FF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D826D074-F46C-494F-A7D4-15E10D99F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41AB7FB1-5B21-4FBE-A248-B4DDB0020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34807C8F-6208-45A3-8FDF-61FD55784F05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1890A51E-CA9B-466E-9730-41B7B18BE14B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04D6D457-915B-4CBD-A284-60C939C94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id="{2705C01D-D5B2-47CD-8DA3-B1492556C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29C4C0FB-A858-4CB5-8D27-1DCC83C4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id="{00305A85-0C11-4913-833D-1C7CC17EE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id="{B847D8C2-5D99-475D-A0D6-FC40F9023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02CA0F54-6E56-45CA-9329-F3E75C9E6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B07F93D7-A98C-4DCE-B306-707E4DAA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F772CB56-2BC0-4E16-9322-C544D6A6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468F74FD-D5CB-44BB-AF70-5A7A631B4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2B3E8407-C119-4392-86AE-044210E45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A8815BA0-E47E-4A4D-B4A6-62712F352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2F4F0286-53C1-4B67-AC78-A54200693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4D26DD6-2C1B-4878-868E-D36B3926B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6A737064-5D98-47AE-B1C6-309290339B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3DA7118-1479-4055-B49F-2C9251490D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972BA9B-A9E4-465C-8FB2-5094638DFD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5D8D03FA-C980-4B29-AC10-F08A5BCD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58E9C4A6-6691-4D24-B4CD-43500C07C9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C2CC2834-E037-4BE7-9F93-69D3107104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211F99F4-1CC6-4457-8084-10E98785A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8ABE0B02-3BB5-40D9-863F-4698A0189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9B3D2614-FBC1-4D5D-A246-8FC84F336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CBABF05-C753-469F-8B12-B111202C5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238C14D3-6823-4140-88BF-21AC750CF2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8448012-F716-4B7A-B61C-E3257FD0C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CD4C9764-214D-42A4-97B5-6EBF82BB9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40B5A5C-BFAF-43E0-95C2-1F85924C4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E48CC908-F67B-4EED-A2C1-1153C46F7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BD6969B0-3B37-4032-9415-5B2F10004D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63AEBED-9E30-4147-94AB-6E2C60DBAD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9AA3217B-D95F-47A6-8231-6282370944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5F1A23C9-F6A8-4892-A213-105E8EC94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530B4A6A-77DD-4295-812B-BC65E06831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CD0BB3AD-86FC-4E36-82A7-9AE93126D269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66A317B7-6ECB-46C9-A878-AAACC60BC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08295AEA-67B9-48E5-AF26-4E7F61ED4C93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08B22AB3-BA2B-4F4E-90FF-85B32292BC17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213360</xdr:colOff>
      <xdr:row>9</xdr:row>
      <xdr:rowOff>137160</xdr:rowOff>
    </xdr:from>
    <xdr:to>
      <xdr:col>7</xdr:col>
      <xdr:colOff>552154</xdr:colOff>
      <xdr:row>9</xdr:row>
      <xdr:rowOff>424052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BBF2AAE7-13BA-4E9E-B1B4-9C71D21F39DA}"/>
            </a:ext>
          </a:extLst>
        </xdr:cNvPr>
        <xdr:cNvGrpSpPr/>
      </xdr:nvGrpSpPr>
      <xdr:grpSpPr>
        <a:xfrm>
          <a:off x="6366510" y="284226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07E57262-8BCA-46BB-9D2B-712CD79D51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0D69C0A2-3FBE-45C4-82A4-64A404FF540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182880</xdr:colOff>
      <xdr:row>12</xdr:row>
      <xdr:rowOff>179070</xdr:rowOff>
    </xdr:from>
    <xdr:to>
      <xdr:col>6</xdr:col>
      <xdr:colOff>521674</xdr:colOff>
      <xdr:row>12</xdr:row>
      <xdr:rowOff>465962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5AE34986-0CD6-49FA-BA49-99E24C01A32E}"/>
            </a:ext>
          </a:extLst>
        </xdr:cNvPr>
        <xdr:cNvGrpSpPr/>
      </xdr:nvGrpSpPr>
      <xdr:grpSpPr>
        <a:xfrm>
          <a:off x="5335905" y="4008120"/>
          <a:ext cx="338794" cy="286892"/>
          <a:chOff x="2235570" y="2804160"/>
          <a:chExt cx="338794" cy="286892"/>
        </a:xfrm>
      </xdr:grpSpPr>
      <xdr:sp macro="" textlink="">
        <xdr:nvSpPr>
          <xdr:cNvPr id="115" name="Pentagone régulier 49">
            <a:extLst>
              <a:ext uri="{FF2B5EF4-FFF2-40B4-BE49-F238E27FC236}">
                <a16:creationId xmlns:a16="http://schemas.microsoft.com/office/drawing/2014/main" id="{5A125E18-ECF8-4DAC-9385-A38A4E4325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6" name="Oval 115">
            <a:extLst>
              <a:ext uri="{FF2B5EF4-FFF2-40B4-BE49-F238E27FC236}">
                <a16:creationId xmlns:a16="http://schemas.microsoft.com/office/drawing/2014/main" id="{BC6E86EE-CC98-44FB-A3C7-57944A048EC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182880</xdr:colOff>
      <xdr:row>15</xdr:row>
      <xdr:rowOff>205740</xdr:rowOff>
    </xdr:from>
    <xdr:to>
      <xdr:col>6</xdr:col>
      <xdr:colOff>521674</xdr:colOff>
      <xdr:row>15</xdr:row>
      <xdr:rowOff>492632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id="{3112B45D-F648-4062-9E0E-B6D1DA8E4622}"/>
            </a:ext>
          </a:extLst>
        </xdr:cNvPr>
        <xdr:cNvGrpSpPr/>
      </xdr:nvGrpSpPr>
      <xdr:grpSpPr>
        <a:xfrm>
          <a:off x="5335905" y="5168265"/>
          <a:ext cx="338794" cy="286892"/>
          <a:chOff x="2235570" y="2804160"/>
          <a:chExt cx="338794" cy="286892"/>
        </a:xfrm>
      </xdr:grpSpPr>
      <xdr:sp macro="" textlink="">
        <xdr:nvSpPr>
          <xdr:cNvPr id="118" name="Pentagone régulier 49">
            <a:extLst>
              <a:ext uri="{FF2B5EF4-FFF2-40B4-BE49-F238E27FC236}">
                <a16:creationId xmlns:a16="http://schemas.microsoft.com/office/drawing/2014/main" id="{DB8AF83C-CD7B-46F4-831E-09888E7EB09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9" name="Oval 118">
            <a:extLst>
              <a:ext uri="{FF2B5EF4-FFF2-40B4-BE49-F238E27FC236}">
                <a16:creationId xmlns:a16="http://schemas.microsoft.com/office/drawing/2014/main" id="{38616229-1633-4DFC-B58A-9F8B0C1A2BE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18</xdr:row>
      <xdr:rowOff>297180</xdr:rowOff>
    </xdr:from>
    <xdr:to>
      <xdr:col>6</xdr:col>
      <xdr:colOff>635974</xdr:colOff>
      <xdr:row>18</xdr:row>
      <xdr:rowOff>584072</xdr:rowOff>
    </xdr:to>
    <xdr:grpSp>
      <xdr:nvGrpSpPr>
        <xdr:cNvPr id="120" name="Group 119">
          <a:extLst>
            <a:ext uri="{FF2B5EF4-FFF2-40B4-BE49-F238E27FC236}">
              <a16:creationId xmlns:a16="http://schemas.microsoft.com/office/drawing/2014/main" id="{F1C22A2D-4881-4F06-B7C1-FCD9DB30B56E}"/>
            </a:ext>
          </a:extLst>
        </xdr:cNvPr>
        <xdr:cNvGrpSpPr/>
      </xdr:nvGrpSpPr>
      <xdr:grpSpPr>
        <a:xfrm>
          <a:off x="5450205" y="6383655"/>
          <a:ext cx="338794" cy="286892"/>
          <a:chOff x="2235570" y="2804160"/>
          <a:chExt cx="338794" cy="286892"/>
        </a:xfrm>
      </xdr:grpSpPr>
      <xdr:sp macro="" textlink="">
        <xdr:nvSpPr>
          <xdr:cNvPr id="121" name="Pentagone régulier 49">
            <a:extLst>
              <a:ext uri="{FF2B5EF4-FFF2-40B4-BE49-F238E27FC236}">
                <a16:creationId xmlns:a16="http://schemas.microsoft.com/office/drawing/2014/main" id="{E2D6F295-50AD-485B-A4E5-E3F47070AF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2" name="Oval 121">
            <a:extLst>
              <a:ext uri="{FF2B5EF4-FFF2-40B4-BE49-F238E27FC236}">
                <a16:creationId xmlns:a16="http://schemas.microsoft.com/office/drawing/2014/main" id="{25181C30-51AC-4847-A69A-4B1E6E4D67B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FE44C2AA-58AB-48C7-869A-AD2555609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561505</xdr:colOff>
      <xdr:row>9</xdr:row>
      <xdr:rowOff>377130</xdr:rowOff>
    </xdr:from>
    <xdr:to>
      <xdr:col>7</xdr:col>
      <xdr:colOff>898597</xdr:colOff>
      <xdr:row>9</xdr:row>
      <xdr:rowOff>720804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95608974-56C5-4D12-AB16-FBFAAD7DC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3625" y="3074610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382721</xdr:colOff>
      <xdr:row>12</xdr:row>
      <xdr:rowOff>407610</xdr:rowOff>
    </xdr:from>
    <xdr:to>
      <xdr:col>1</xdr:col>
      <xdr:colOff>719813</xdr:colOff>
      <xdr:row>12</xdr:row>
      <xdr:rowOff>751284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F5E46D44-3697-4F25-9671-707FB323B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9881" y="4225230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368721</xdr:colOff>
      <xdr:row>12</xdr:row>
      <xdr:rowOff>316170</xdr:rowOff>
    </xdr:from>
    <xdr:to>
      <xdr:col>2</xdr:col>
      <xdr:colOff>705813</xdr:colOff>
      <xdr:row>12</xdr:row>
      <xdr:rowOff>659844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F5BC2CB4-50CA-4453-AAB5-94ACE9C08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5041" y="4133790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351504</xdr:colOff>
      <xdr:row>12</xdr:row>
      <xdr:rowOff>331410</xdr:rowOff>
    </xdr:from>
    <xdr:to>
      <xdr:col>3</xdr:col>
      <xdr:colOff>688596</xdr:colOff>
      <xdr:row>12</xdr:row>
      <xdr:rowOff>675084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2C260EED-6519-46D9-B368-8B6E6AE43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984" y="4149030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250518</xdr:colOff>
      <xdr:row>9</xdr:row>
      <xdr:rowOff>380261</xdr:rowOff>
    </xdr:from>
    <xdr:to>
      <xdr:col>7</xdr:col>
      <xdr:colOff>587068</xdr:colOff>
      <xdr:row>9</xdr:row>
      <xdr:rowOff>723936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DF5E83E7-93B2-439F-A301-05209C2AB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82638" y="3077741"/>
          <a:ext cx="336550" cy="343675"/>
        </a:xfrm>
        <a:prstGeom prst="rect">
          <a:avLst/>
        </a:prstGeom>
      </xdr:spPr>
    </xdr:pic>
    <xdr:clientData/>
  </xdr:twoCellAnchor>
  <xdr:twoCellAnchor>
    <xdr:from>
      <xdr:col>4</xdr:col>
      <xdr:colOff>279901</xdr:colOff>
      <xdr:row>12</xdr:row>
      <xdr:rowOff>335753</xdr:rowOff>
    </xdr:from>
    <xdr:to>
      <xdr:col>4</xdr:col>
      <xdr:colOff>616993</xdr:colOff>
      <xdr:row>12</xdr:row>
      <xdr:rowOff>679427</xdr:rowOff>
    </xdr:to>
    <xdr:pic>
      <xdr:nvPicPr>
        <xdr:cNvPr id="7" name="Picture 205">
          <a:extLst>
            <a:ext uri="{FF2B5EF4-FFF2-40B4-BE49-F238E27FC236}">
              <a16:creationId xmlns:a16="http://schemas.microsoft.com/office/drawing/2014/main" id="{071049D1-6FDA-4967-9971-14AFCDCD1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541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292226</xdr:colOff>
      <xdr:row>12</xdr:row>
      <xdr:rowOff>335753</xdr:rowOff>
    </xdr:from>
    <xdr:to>
      <xdr:col>5</xdr:col>
      <xdr:colOff>629318</xdr:colOff>
      <xdr:row>12</xdr:row>
      <xdr:rowOff>679427</xdr:rowOff>
    </xdr:to>
    <xdr:pic>
      <xdr:nvPicPr>
        <xdr:cNvPr id="8" name="Picture 207">
          <a:extLst>
            <a:ext uri="{FF2B5EF4-FFF2-40B4-BE49-F238E27FC236}">
              <a16:creationId xmlns:a16="http://schemas.microsoft.com/office/drawing/2014/main" id="{34C8FF8E-F09F-43C2-BE63-606F7850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6026" y="4153373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352702</xdr:colOff>
      <xdr:row>15</xdr:row>
      <xdr:rowOff>282985</xdr:rowOff>
    </xdr:from>
    <xdr:to>
      <xdr:col>1</xdr:col>
      <xdr:colOff>689794</xdr:colOff>
      <xdr:row>15</xdr:row>
      <xdr:rowOff>626659</xdr:rowOff>
    </xdr:to>
    <xdr:pic>
      <xdr:nvPicPr>
        <xdr:cNvPr id="9" name="Picture 201">
          <a:extLst>
            <a:ext uri="{FF2B5EF4-FFF2-40B4-BE49-F238E27FC236}">
              <a16:creationId xmlns:a16="http://schemas.microsoft.com/office/drawing/2014/main" id="{C91B38BC-FB18-460D-ADDD-8E3F95532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9862" y="522836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368721</xdr:colOff>
      <xdr:row>15</xdr:row>
      <xdr:rowOff>289976</xdr:rowOff>
    </xdr:from>
    <xdr:to>
      <xdr:col>2</xdr:col>
      <xdr:colOff>705813</xdr:colOff>
      <xdr:row>15</xdr:row>
      <xdr:rowOff>633650</xdr:rowOff>
    </xdr:to>
    <xdr:pic>
      <xdr:nvPicPr>
        <xdr:cNvPr id="10" name="Picture 214">
          <a:extLst>
            <a:ext uri="{FF2B5EF4-FFF2-40B4-BE49-F238E27FC236}">
              <a16:creationId xmlns:a16="http://schemas.microsoft.com/office/drawing/2014/main" id="{88CE1961-C27C-4C25-A275-3229E766D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5041" y="523535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351504</xdr:colOff>
      <xdr:row>15</xdr:row>
      <xdr:rowOff>312407</xdr:rowOff>
    </xdr:from>
    <xdr:to>
      <xdr:col>3</xdr:col>
      <xdr:colOff>688596</xdr:colOff>
      <xdr:row>15</xdr:row>
      <xdr:rowOff>656081</xdr:rowOff>
    </xdr:to>
    <xdr:pic>
      <xdr:nvPicPr>
        <xdr:cNvPr id="11" name="Picture 215">
          <a:extLst>
            <a:ext uri="{FF2B5EF4-FFF2-40B4-BE49-F238E27FC236}">
              <a16:creationId xmlns:a16="http://schemas.microsoft.com/office/drawing/2014/main" id="{B00EE482-7FAC-440E-8807-8E924E446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984" y="525778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279901</xdr:colOff>
      <xdr:row>15</xdr:row>
      <xdr:rowOff>320027</xdr:rowOff>
    </xdr:from>
    <xdr:to>
      <xdr:col>4</xdr:col>
      <xdr:colOff>616993</xdr:colOff>
      <xdr:row>15</xdr:row>
      <xdr:rowOff>663701</xdr:rowOff>
    </xdr:to>
    <xdr:pic>
      <xdr:nvPicPr>
        <xdr:cNvPr id="12" name="Picture 216">
          <a:extLst>
            <a:ext uri="{FF2B5EF4-FFF2-40B4-BE49-F238E27FC236}">
              <a16:creationId xmlns:a16="http://schemas.microsoft.com/office/drawing/2014/main" id="{04B20289-671F-44CC-84A6-A320F8245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541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292226</xdr:colOff>
      <xdr:row>15</xdr:row>
      <xdr:rowOff>320027</xdr:rowOff>
    </xdr:from>
    <xdr:to>
      <xdr:col>5</xdr:col>
      <xdr:colOff>629318</xdr:colOff>
      <xdr:row>15</xdr:row>
      <xdr:rowOff>663701</xdr:rowOff>
    </xdr:to>
    <xdr:pic>
      <xdr:nvPicPr>
        <xdr:cNvPr id="13" name="Picture 217">
          <a:extLst>
            <a:ext uri="{FF2B5EF4-FFF2-40B4-BE49-F238E27FC236}">
              <a16:creationId xmlns:a16="http://schemas.microsoft.com/office/drawing/2014/main" id="{5FA55D64-017B-4CE4-ADB3-FF0E95F1E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6026" y="526540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413494</xdr:colOff>
      <xdr:row>12</xdr:row>
      <xdr:rowOff>390607</xdr:rowOff>
    </xdr:from>
    <xdr:to>
      <xdr:col>7</xdr:col>
      <xdr:colOff>750586</xdr:colOff>
      <xdr:row>12</xdr:row>
      <xdr:rowOff>734281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88D7BB52-2CF3-4100-A8A1-7B341344B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5614" y="4208227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368721</xdr:colOff>
      <xdr:row>18</xdr:row>
      <xdr:rowOff>327093</xdr:rowOff>
    </xdr:from>
    <xdr:to>
      <xdr:col>2</xdr:col>
      <xdr:colOff>703511</xdr:colOff>
      <xdr:row>18</xdr:row>
      <xdr:rowOff>670767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46D8E9C9-E48C-4113-B277-322E6FC8B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5041" y="6392613"/>
          <a:ext cx="334790" cy="343674"/>
        </a:xfrm>
        <a:prstGeom prst="rect">
          <a:avLst/>
        </a:prstGeom>
      </xdr:spPr>
    </xdr:pic>
    <xdr:clientData/>
  </xdr:twoCellAnchor>
  <xdr:twoCellAnchor>
    <xdr:from>
      <xdr:col>3</xdr:col>
      <xdr:colOff>351504</xdr:colOff>
      <xdr:row>18</xdr:row>
      <xdr:rowOff>349524</xdr:rowOff>
    </xdr:from>
    <xdr:to>
      <xdr:col>3</xdr:col>
      <xdr:colOff>688596</xdr:colOff>
      <xdr:row>18</xdr:row>
      <xdr:rowOff>693198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4B030269-FA8F-4435-AA22-985B493B8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984" y="6415044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279901</xdr:colOff>
      <xdr:row>18</xdr:row>
      <xdr:rowOff>357144</xdr:rowOff>
    </xdr:from>
    <xdr:to>
      <xdr:col>4</xdr:col>
      <xdr:colOff>616993</xdr:colOff>
      <xdr:row>18</xdr:row>
      <xdr:rowOff>700818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E91B7A6F-B49D-41E9-8DD6-FE67CBA1F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4541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292226</xdr:colOff>
      <xdr:row>18</xdr:row>
      <xdr:rowOff>357144</xdr:rowOff>
    </xdr:from>
    <xdr:to>
      <xdr:col>5</xdr:col>
      <xdr:colOff>629318</xdr:colOff>
      <xdr:row>18</xdr:row>
      <xdr:rowOff>700818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7DB9D8E2-B786-4846-A678-CFB03C6B4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6026" y="6422664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381952</xdr:colOff>
      <xdr:row>15</xdr:row>
      <xdr:rowOff>426782</xdr:rowOff>
    </xdr:from>
    <xdr:to>
      <xdr:col>7</xdr:col>
      <xdr:colOff>719044</xdr:colOff>
      <xdr:row>15</xdr:row>
      <xdr:rowOff>770456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BD1FBFAF-EE0D-4A95-AD06-FF0D74D65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4072" y="537216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344903</xdr:colOff>
      <xdr:row>18</xdr:row>
      <xdr:rowOff>316824</xdr:rowOff>
    </xdr:from>
    <xdr:to>
      <xdr:col>1</xdr:col>
      <xdr:colOff>681995</xdr:colOff>
      <xdr:row>18</xdr:row>
      <xdr:rowOff>660498</xdr:rowOff>
    </xdr:to>
    <xdr:pic>
      <xdr:nvPicPr>
        <xdr:cNvPr id="20" name="Picture 201">
          <a:extLst>
            <a:ext uri="{FF2B5EF4-FFF2-40B4-BE49-F238E27FC236}">
              <a16:creationId xmlns:a16="http://schemas.microsoft.com/office/drawing/2014/main" id="{954745D7-F259-4141-8FFF-C59AA845C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063" y="6382344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403874</xdr:colOff>
      <xdr:row>12</xdr:row>
      <xdr:rowOff>355016</xdr:rowOff>
    </xdr:from>
    <xdr:to>
      <xdr:col>6</xdr:col>
      <xdr:colOff>740966</xdr:colOff>
      <xdr:row>12</xdr:row>
      <xdr:rowOff>698690</xdr:rowOff>
    </xdr:to>
    <xdr:pic>
      <xdr:nvPicPr>
        <xdr:cNvPr id="21" name="Picture 207">
          <a:extLst>
            <a:ext uri="{FF2B5EF4-FFF2-40B4-BE49-F238E27FC236}">
              <a16:creationId xmlns:a16="http://schemas.microsoft.com/office/drawing/2014/main" id="{B9ECAC61-0C82-47F0-B9E6-F4E44F2BE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34" y="4172636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403874</xdr:colOff>
      <xdr:row>15</xdr:row>
      <xdr:rowOff>338349</xdr:rowOff>
    </xdr:from>
    <xdr:to>
      <xdr:col>6</xdr:col>
      <xdr:colOff>740966</xdr:colOff>
      <xdr:row>15</xdr:row>
      <xdr:rowOff>682023</xdr:rowOff>
    </xdr:to>
    <xdr:pic>
      <xdr:nvPicPr>
        <xdr:cNvPr id="22" name="Picture 217">
          <a:extLst>
            <a:ext uri="{FF2B5EF4-FFF2-40B4-BE49-F238E27FC236}">
              <a16:creationId xmlns:a16="http://schemas.microsoft.com/office/drawing/2014/main" id="{061BD8BF-7BB8-488E-B94B-852BFE90B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34" y="5283729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403874</xdr:colOff>
      <xdr:row>18</xdr:row>
      <xdr:rowOff>376408</xdr:rowOff>
    </xdr:from>
    <xdr:to>
      <xdr:col>6</xdr:col>
      <xdr:colOff>740966</xdr:colOff>
      <xdr:row>18</xdr:row>
      <xdr:rowOff>720082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8D1A2DFA-2B2F-4E01-A65A-C1660148C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36834" y="644192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311135</xdr:colOff>
      <xdr:row>9</xdr:row>
      <xdr:rowOff>239730</xdr:rowOff>
    </xdr:from>
    <xdr:to>
      <xdr:col>6</xdr:col>
      <xdr:colOff>648301</xdr:colOff>
      <xdr:row>9</xdr:row>
      <xdr:rowOff>582856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3ECF10E0-55C6-4EFE-9E76-3E1427284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4095" y="2937210"/>
          <a:ext cx="337166" cy="343126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125" name="Pentagone régulier 49">
          <a:extLst>
            <a:ext uri="{FF2B5EF4-FFF2-40B4-BE49-F238E27FC236}">
              <a16:creationId xmlns:a16="http://schemas.microsoft.com/office/drawing/2014/main" id="{30D07791-17E7-4521-BBD9-3137C980FE8D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26" name="Picture 236">
          <a:extLst>
            <a:ext uri="{FF2B5EF4-FFF2-40B4-BE49-F238E27FC236}">
              <a16:creationId xmlns:a16="http://schemas.microsoft.com/office/drawing/2014/main" id="{B0141B41-A3EE-4145-8E7E-D7DF976D1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29" name="Picture 239">
          <a:extLst>
            <a:ext uri="{FF2B5EF4-FFF2-40B4-BE49-F238E27FC236}">
              <a16:creationId xmlns:a16="http://schemas.microsoft.com/office/drawing/2014/main" id="{3A3A30AA-C147-4B3C-9743-69C1A9974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30480</xdr:rowOff>
    </xdr:from>
    <xdr:to>
      <xdr:col>7</xdr:col>
      <xdr:colOff>878489</xdr:colOff>
      <xdr:row>1</xdr:row>
      <xdr:rowOff>517267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86B8A92-EC8D-4FD0-BA9D-8DA6E7B9B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3048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576175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2E5524D5-0484-43FE-914F-4EB4518799E4}"/>
            </a:ext>
          </a:extLst>
        </xdr:cNvPr>
        <xdr:cNvSpPr/>
      </xdr:nvSpPr>
      <xdr:spPr>
        <a:xfrm>
          <a:off x="6598920" y="2697480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152379</xdr:rowOff>
    </xdr:from>
    <xdr:to>
      <xdr:col>9</xdr:col>
      <xdr:colOff>426550</xdr:colOff>
      <xdr:row>15</xdr:row>
      <xdr:rowOff>165733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2FDFE80B-77EC-431A-B6A4-0D6F8C06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817" y="4777719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48944</xdr:rowOff>
    </xdr:from>
    <xdr:to>
      <xdr:col>9</xdr:col>
      <xdr:colOff>421578</xdr:colOff>
      <xdr:row>18</xdr:row>
      <xdr:rowOff>60427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BA807D6D-0D21-4B04-867F-191F6CF59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45" y="579442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165192</xdr:rowOff>
    </xdr:from>
    <xdr:to>
      <xdr:col>9</xdr:col>
      <xdr:colOff>391740</xdr:colOff>
      <xdr:row>18</xdr:row>
      <xdr:rowOff>512485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A8314F1F-3B8D-41E5-B2A0-386E78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07" y="6230712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365091</xdr:rowOff>
    </xdr:from>
    <xdr:to>
      <xdr:col>9</xdr:col>
      <xdr:colOff>461359</xdr:colOff>
      <xdr:row>15</xdr:row>
      <xdr:rowOff>716552</xdr:rowOff>
    </xdr:to>
    <xdr:pic>
      <xdr:nvPicPr>
        <xdr:cNvPr id="144" name="Picture 238">
          <a:extLst>
            <a:ext uri="{FF2B5EF4-FFF2-40B4-BE49-F238E27FC236}">
              <a16:creationId xmlns:a16="http://schemas.microsoft.com/office/drawing/2014/main" id="{FFB72A82-61D6-424F-9127-83B7EE85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0889" y="5310471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45" name="Pentagone régulier 49">
          <a:extLst>
            <a:ext uri="{FF2B5EF4-FFF2-40B4-BE49-F238E27FC236}">
              <a16:creationId xmlns:a16="http://schemas.microsoft.com/office/drawing/2014/main" id="{5C461F45-81E3-4649-A7FC-F63AB508DD91}"/>
            </a:ext>
          </a:extLst>
        </xdr:cNvPr>
        <xdr:cNvSpPr>
          <a:spLocks noChangeAspect="1"/>
        </xdr:cNvSpPr>
      </xdr:nvSpPr>
      <xdr:spPr>
        <a:xfrm>
          <a:off x="6745401" y="3170884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6" name="Freeform: Shape 145">
          <a:extLst>
            <a:ext uri="{FF2B5EF4-FFF2-40B4-BE49-F238E27FC236}">
              <a16:creationId xmlns:a16="http://schemas.microsoft.com/office/drawing/2014/main" id="{0669DCF3-56D9-49C6-886B-3BF947A32698}"/>
            </a:ext>
          </a:extLst>
        </xdr:cNvPr>
        <xdr:cNvSpPr/>
      </xdr:nvSpPr>
      <xdr:spPr>
        <a:xfrm>
          <a:off x="7905805" y="3165983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47" name="Freeform: Shape 146">
          <a:extLst>
            <a:ext uri="{FF2B5EF4-FFF2-40B4-BE49-F238E27FC236}">
              <a16:creationId xmlns:a16="http://schemas.microsoft.com/office/drawing/2014/main" id="{F616C5A6-33D7-40C2-A6C2-A6B7DC98DA58}"/>
            </a:ext>
          </a:extLst>
        </xdr:cNvPr>
        <xdr:cNvSpPr/>
      </xdr:nvSpPr>
      <xdr:spPr>
        <a:xfrm>
          <a:off x="7569531" y="3170416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48" name="Picture 248">
          <a:extLst>
            <a:ext uri="{FF2B5EF4-FFF2-40B4-BE49-F238E27FC236}">
              <a16:creationId xmlns:a16="http://schemas.microsoft.com/office/drawing/2014/main" id="{0F1A88FB-DF41-48D7-8D73-7FC8E5F6D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39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49" name="Picture 248">
          <a:extLst>
            <a:ext uri="{FF2B5EF4-FFF2-40B4-BE49-F238E27FC236}">
              <a16:creationId xmlns:a16="http://schemas.microsoft.com/office/drawing/2014/main" id="{3D395E41-5472-40FC-82DB-6E44A6135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7383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0" name="Picture 248">
          <a:extLst>
            <a:ext uri="{FF2B5EF4-FFF2-40B4-BE49-F238E27FC236}">
              <a16:creationId xmlns:a16="http://schemas.microsoft.com/office/drawing/2014/main" id="{7523E5CE-222F-4D5D-8C6F-A607D78A9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6366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1" name="Picture 248">
          <a:extLst>
            <a:ext uri="{FF2B5EF4-FFF2-40B4-BE49-F238E27FC236}">
              <a16:creationId xmlns:a16="http://schemas.microsoft.com/office/drawing/2014/main" id="{A88B7EA3-2378-411F-A332-9463F156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5349" y="2711346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0E838F07-C7C0-42B0-BBAA-DF323922620E}"/>
            </a:ext>
          </a:extLst>
        </xdr:cNvPr>
        <xdr:cNvSpPr>
          <a:spLocks noChangeAspect="1"/>
        </xdr:cNvSpPr>
      </xdr:nvSpPr>
      <xdr:spPr>
        <a:xfrm>
          <a:off x="7138253" y="3165059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633145</xdr:rowOff>
    </xdr:from>
    <xdr:to>
      <xdr:col>9</xdr:col>
      <xdr:colOff>1177188</xdr:colOff>
      <xdr:row>13</xdr:row>
      <xdr:rowOff>33285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0E38248B-F2C3-4DB0-9F6A-1571DC876595}"/>
            </a:ext>
          </a:extLst>
        </xdr:cNvPr>
        <xdr:cNvSpPr/>
      </xdr:nvSpPr>
      <xdr:spPr>
        <a:xfrm>
          <a:off x="7556324" y="445076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152381</xdr:rowOff>
    </xdr:from>
    <xdr:to>
      <xdr:col>9</xdr:col>
      <xdr:colOff>815753</xdr:colOff>
      <xdr:row>15</xdr:row>
      <xdr:rowOff>165735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A3DB31EF-BBD3-4E65-A2AE-41DB96544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020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152381</xdr:rowOff>
    </xdr:from>
    <xdr:to>
      <xdr:col>9</xdr:col>
      <xdr:colOff>1204957</xdr:colOff>
      <xdr:row>15</xdr:row>
      <xdr:rowOff>165735</xdr:rowOff>
    </xdr:to>
    <xdr:pic>
      <xdr:nvPicPr>
        <xdr:cNvPr id="155" name="Picture 13">
          <a:extLst>
            <a:ext uri="{FF2B5EF4-FFF2-40B4-BE49-F238E27FC236}">
              <a16:creationId xmlns:a16="http://schemas.microsoft.com/office/drawing/2014/main" id="{8F6F69BA-7B04-4208-9F64-19BBF3940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224" y="4777721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152380</xdr:rowOff>
    </xdr:from>
    <xdr:to>
      <xdr:col>9</xdr:col>
      <xdr:colOff>1594163</xdr:colOff>
      <xdr:row>15</xdr:row>
      <xdr:rowOff>165734</xdr:rowOff>
    </xdr:to>
    <xdr:pic>
      <xdr:nvPicPr>
        <xdr:cNvPr id="156" name="Picture 13">
          <a:extLst>
            <a:ext uri="{FF2B5EF4-FFF2-40B4-BE49-F238E27FC236}">
              <a16:creationId xmlns:a16="http://schemas.microsoft.com/office/drawing/2014/main" id="{35B74505-6F4E-442E-8DD4-DA12F9600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6430" y="4777720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365092</xdr:rowOff>
    </xdr:from>
    <xdr:to>
      <xdr:col>9</xdr:col>
      <xdr:colOff>840617</xdr:colOff>
      <xdr:row>15</xdr:row>
      <xdr:rowOff>716553</xdr:rowOff>
    </xdr:to>
    <xdr:pic>
      <xdr:nvPicPr>
        <xdr:cNvPr id="157" name="Picture 238">
          <a:extLst>
            <a:ext uri="{FF2B5EF4-FFF2-40B4-BE49-F238E27FC236}">
              <a16:creationId xmlns:a16="http://schemas.microsoft.com/office/drawing/2014/main" id="{BA912EE3-C51D-45C5-9123-128D02A2B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0147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365092</xdr:rowOff>
    </xdr:from>
    <xdr:to>
      <xdr:col>9</xdr:col>
      <xdr:colOff>1219875</xdr:colOff>
      <xdr:row>15</xdr:row>
      <xdr:rowOff>716553</xdr:rowOff>
    </xdr:to>
    <xdr:pic>
      <xdr:nvPicPr>
        <xdr:cNvPr id="158" name="Picture 238">
          <a:extLst>
            <a:ext uri="{FF2B5EF4-FFF2-40B4-BE49-F238E27FC236}">
              <a16:creationId xmlns:a16="http://schemas.microsoft.com/office/drawing/2014/main" id="{26843DC1-38C5-4CF1-98B4-18DF890C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79405" y="5310472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365094</xdr:rowOff>
    </xdr:from>
    <xdr:to>
      <xdr:col>9</xdr:col>
      <xdr:colOff>1599132</xdr:colOff>
      <xdr:row>15</xdr:row>
      <xdr:rowOff>716556</xdr:rowOff>
    </xdr:to>
    <xdr:pic>
      <xdr:nvPicPr>
        <xdr:cNvPr id="159" name="Picture 238">
          <a:extLst>
            <a:ext uri="{FF2B5EF4-FFF2-40B4-BE49-F238E27FC236}">
              <a16:creationId xmlns:a16="http://schemas.microsoft.com/office/drawing/2014/main" id="{23906973-E179-4864-B825-F42EE9159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662" y="5310474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48947</xdr:rowOff>
    </xdr:from>
    <xdr:to>
      <xdr:col>9</xdr:col>
      <xdr:colOff>799175</xdr:colOff>
      <xdr:row>18</xdr:row>
      <xdr:rowOff>60430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FF41EB58-0836-4FD8-ACA6-C9C6C9C1A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1442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165195</xdr:rowOff>
    </xdr:from>
    <xdr:to>
      <xdr:col>9</xdr:col>
      <xdr:colOff>769338</xdr:colOff>
      <xdr:row>18</xdr:row>
      <xdr:rowOff>512488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0BD1A085-AEDA-47FE-8EDE-DB48CBDE1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1605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48947</xdr:rowOff>
    </xdr:from>
    <xdr:to>
      <xdr:col>9</xdr:col>
      <xdr:colOff>1176777</xdr:colOff>
      <xdr:row>18</xdr:row>
      <xdr:rowOff>60430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AD8E2919-652C-438F-9EA9-66BCCAFC5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9044" y="5794427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165195</xdr:rowOff>
    </xdr:from>
    <xdr:to>
      <xdr:col>9</xdr:col>
      <xdr:colOff>1146944</xdr:colOff>
      <xdr:row>18</xdr:row>
      <xdr:rowOff>512488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341AEC53-94B4-40FC-BE9F-8C82D23AE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9211" y="6230715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48948</xdr:rowOff>
    </xdr:from>
    <xdr:to>
      <xdr:col>9</xdr:col>
      <xdr:colOff>1554385</xdr:colOff>
      <xdr:row>18</xdr:row>
      <xdr:rowOff>60431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2FEC1841-1E12-4018-9C85-BFDB99DB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6652" y="5794428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165202</xdr:rowOff>
    </xdr:from>
    <xdr:to>
      <xdr:col>9</xdr:col>
      <xdr:colOff>1524557</xdr:colOff>
      <xdr:row>18</xdr:row>
      <xdr:rowOff>512495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F4D0B8CB-A641-4184-884D-731187BCC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6824" y="6230722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37075</xdr:rowOff>
    </xdr:from>
    <xdr:to>
      <xdr:col>9</xdr:col>
      <xdr:colOff>279815</xdr:colOff>
      <xdr:row>11</xdr:row>
      <xdr:rowOff>82366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4BBDDAC0-2AD3-4724-8390-AFD12AD04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77567" y="3542275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633145</xdr:rowOff>
    </xdr:from>
    <xdr:to>
      <xdr:col>9</xdr:col>
      <xdr:colOff>866705</xdr:colOff>
      <xdr:row>13</xdr:row>
      <xdr:rowOff>24879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6927C83-2A9F-4C83-BB66-0E4CD5B35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64457" y="4450765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37075</xdr:rowOff>
    </xdr:from>
    <xdr:to>
      <xdr:col>9</xdr:col>
      <xdr:colOff>866705</xdr:colOff>
      <xdr:row>11</xdr:row>
      <xdr:rowOff>79721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E9E6C83-83B7-46E0-A2E0-0C20013053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64457" y="3542275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37075</xdr:rowOff>
    </xdr:from>
    <xdr:to>
      <xdr:col>9</xdr:col>
      <xdr:colOff>1454515</xdr:colOff>
      <xdr:row>11</xdr:row>
      <xdr:rowOff>81412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CB1B380B-1D0E-4D6D-9A6E-55A46672CD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52267" y="3542275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24882</xdr:rowOff>
    </xdr:from>
    <xdr:to>
      <xdr:col>9</xdr:col>
      <xdr:colOff>279815</xdr:colOff>
      <xdr:row>12</xdr:row>
      <xdr:rowOff>224523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E4B57CE-58C6-4BCB-8B3F-52E4897D4F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77567" y="3842502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24882</xdr:rowOff>
    </xdr:from>
    <xdr:to>
      <xdr:col>9</xdr:col>
      <xdr:colOff>866705</xdr:colOff>
      <xdr:row>12</xdr:row>
      <xdr:rowOff>227060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380B3545-792B-485F-B2A7-4D79822FC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64457" y="3842502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24882</xdr:rowOff>
    </xdr:from>
    <xdr:to>
      <xdr:col>9</xdr:col>
      <xdr:colOff>1459087</xdr:colOff>
      <xdr:row>12</xdr:row>
      <xdr:rowOff>234392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82185BC-92E1-4156-9FD5-9A9C987B2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47695" y="3842502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633145</xdr:rowOff>
    </xdr:from>
    <xdr:to>
      <xdr:col>9</xdr:col>
      <xdr:colOff>288959</xdr:colOff>
      <xdr:row>13</xdr:row>
      <xdr:rowOff>34684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7C589F04-A224-4753-BCFA-F08DF9BD5B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77567" y="4450765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312245</xdr:rowOff>
    </xdr:from>
    <xdr:to>
      <xdr:col>9</xdr:col>
      <xdr:colOff>288959</xdr:colOff>
      <xdr:row>12</xdr:row>
      <xdr:rowOff>521547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5CE876D-C445-4980-9657-797E492F6C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77567" y="4129865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312245</xdr:rowOff>
    </xdr:from>
    <xdr:to>
      <xdr:col>9</xdr:col>
      <xdr:colOff>866705</xdr:colOff>
      <xdr:row>12</xdr:row>
      <xdr:rowOff>512971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9D48BB2-74F2-418A-B818-4EF8DDC905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64457" y="4129865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312245</xdr:rowOff>
    </xdr:from>
    <xdr:to>
      <xdr:col>9</xdr:col>
      <xdr:colOff>1459087</xdr:colOff>
      <xdr:row>12</xdr:row>
      <xdr:rowOff>520365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300606A-5C06-4439-9D18-1CDF531806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47695" y="412986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37075</xdr:rowOff>
    </xdr:from>
    <xdr:to>
      <xdr:col>9</xdr:col>
      <xdr:colOff>1172452</xdr:colOff>
      <xdr:row>11</xdr:row>
      <xdr:rowOff>97954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429897F7-3D91-4B77-9851-A039CC07FB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61060" y="354227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37075</xdr:rowOff>
    </xdr:from>
    <xdr:to>
      <xdr:col>9</xdr:col>
      <xdr:colOff>1737015</xdr:colOff>
      <xdr:row>11</xdr:row>
      <xdr:rowOff>91907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C7F6D5C-949F-4334-B4C7-B7CC5735C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125623" y="3542275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24882</xdr:rowOff>
    </xdr:from>
    <xdr:to>
      <xdr:col>9</xdr:col>
      <xdr:colOff>596166</xdr:colOff>
      <xdr:row>12</xdr:row>
      <xdr:rowOff>226164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7D505CB7-368C-4010-96F0-7AA5083B27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84774" y="3842502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24882</xdr:rowOff>
    </xdr:from>
    <xdr:to>
      <xdr:col>9</xdr:col>
      <xdr:colOff>1172452</xdr:colOff>
      <xdr:row>12</xdr:row>
      <xdr:rowOff>233283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C17093B-BFBD-4305-ACE9-DA16088240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61060" y="3842502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312245</xdr:rowOff>
    </xdr:from>
    <xdr:to>
      <xdr:col>9</xdr:col>
      <xdr:colOff>596166</xdr:colOff>
      <xdr:row>12</xdr:row>
      <xdr:rowOff>516955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415452E2-E762-48D1-90C4-56B269ADFC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84774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24882</xdr:rowOff>
    </xdr:from>
    <xdr:to>
      <xdr:col>9</xdr:col>
      <xdr:colOff>1737015</xdr:colOff>
      <xdr:row>12</xdr:row>
      <xdr:rowOff>233859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DEBEC2D-9E4B-4B07-9A87-1A4967024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125623" y="3842502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312245</xdr:rowOff>
    </xdr:from>
    <xdr:to>
      <xdr:col>9</xdr:col>
      <xdr:colOff>1172452</xdr:colOff>
      <xdr:row>12</xdr:row>
      <xdr:rowOff>516955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12CC4A1-7FBE-4A1A-8CD5-48706B31FB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61060" y="4129865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312245</xdr:rowOff>
    </xdr:from>
    <xdr:to>
      <xdr:col>9</xdr:col>
      <xdr:colOff>1737015</xdr:colOff>
      <xdr:row>12</xdr:row>
      <xdr:rowOff>518746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A4F14EA8-D93F-498D-A765-34B9440A38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125623" y="4129865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633145</xdr:rowOff>
    </xdr:from>
    <xdr:to>
      <xdr:col>9</xdr:col>
      <xdr:colOff>596166</xdr:colOff>
      <xdr:row>13</xdr:row>
      <xdr:rowOff>35847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3F991E6-A8C0-4072-A32A-3D2EE0E78E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84774" y="4450765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37075</xdr:rowOff>
    </xdr:from>
    <xdr:to>
      <xdr:col>9</xdr:col>
      <xdr:colOff>596166</xdr:colOff>
      <xdr:row>11</xdr:row>
      <xdr:rowOff>94987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D8CE4C95-0F55-4B9F-8E7F-46FB57065A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84774" y="3542275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3146D64D-5356-44BE-A34B-D8E22C1E878B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22EEAB40-E46A-4534-A1E7-0975FA7FA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BC09C9A8-F26F-449C-A5C9-9F17F8D1DB97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C298F022-6274-4341-BD33-95A9327ED303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190500</xdr:colOff>
      <xdr:row>12</xdr:row>
      <xdr:rowOff>144780</xdr:rowOff>
    </xdr:from>
    <xdr:to>
      <xdr:col>1</xdr:col>
      <xdr:colOff>529294</xdr:colOff>
      <xdr:row>12</xdr:row>
      <xdr:rowOff>431672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23D23ECC-9C46-497D-AD5B-99C9C69B2C4F}"/>
            </a:ext>
          </a:extLst>
        </xdr:cNvPr>
        <xdr:cNvGrpSpPr/>
      </xdr:nvGrpSpPr>
      <xdr:grpSpPr>
        <a:xfrm>
          <a:off x="342900" y="397383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031BF651-BAE3-486E-8828-76401C334C8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8AA379AF-2DFD-4DED-8F8E-C3DF40BAE75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12</xdr:row>
      <xdr:rowOff>163830</xdr:rowOff>
    </xdr:from>
    <xdr:to>
      <xdr:col>7</xdr:col>
      <xdr:colOff>536914</xdr:colOff>
      <xdr:row>12</xdr:row>
      <xdr:rowOff>450722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B2D7A7E4-1F68-43D2-AD7C-8AED4F95F330}"/>
            </a:ext>
          </a:extLst>
        </xdr:cNvPr>
        <xdr:cNvGrpSpPr/>
      </xdr:nvGrpSpPr>
      <xdr:grpSpPr>
        <a:xfrm>
          <a:off x="6351270" y="399288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C2BB81C6-E616-44DB-8313-5A6FFEC7C7E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16218571-6577-4833-B3D9-B1332D24BCA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15</xdr:row>
      <xdr:rowOff>190500</xdr:rowOff>
    </xdr:from>
    <xdr:to>
      <xdr:col>7</xdr:col>
      <xdr:colOff>536914</xdr:colOff>
      <xdr:row>15</xdr:row>
      <xdr:rowOff>477392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7FDD57B0-1090-4A2C-8363-8082EDE5F2CE}"/>
            </a:ext>
          </a:extLst>
        </xdr:cNvPr>
        <xdr:cNvGrpSpPr/>
      </xdr:nvGrpSpPr>
      <xdr:grpSpPr>
        <a:xfrm>
          <a:off x="6351270" y="515302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7B7FC39A-6AA5-43D6-A92B-8D0ABFDAF2E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DF779287-4CAE-4D07-9403-1DBD8362FD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312420</xdr:colOff>
      <xdr:row>18</xdr:row>
      <xdr:rowOff>281940</xdr:rowOff>
    </xdr:from>
    <xdr:to>
      <xdr:col>7</xdr:col>
      <xdr:colOff>651214</xdr:colOff>
      <xdr:row>18</xdr:row>
      <xdr:rowOff>568832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D8ED492F-CAA4-4660-AD3F-DFE878C538E3}"/>
            </a:ext>
          </a:extLst>
        </xdr:cNvPr>
        <xdr:cNvGrpSpPr/>
      </xdr:nvGrpSpPr>
      <xdr:grpSpPr>
        <a:xfrm>
          <a:off x="6465570" y="636841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33A0E952-517B-44E3-9CB4-6DBD2113AF3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3D9D3A32-B732-4397-B82D-5225D344E6E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9B9D335A-D5D4-4F27-B8FE-E587FEE1C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541473</xdr:colOff>
      <xdr:row>12</xdr:row>
      <xdr:rowOff>394262</xdr:rowOff>
    </xdr:from>
    <xdr:to>
      <xdr:col>1</xdr:col>
      <xdr:colOff>878565</xdr:colOff>
      <xdr:row>12</xdr:row>
      <xdr:rowOff>737936</xdr:rowOff>
    </xdr:to>
    <xdr:pic>
      <xdr:nvPicPr>
        <xdr:cNvPr id="2" name="Picture 201">
          <a:extLst>
            <a:ext uri="{FF2B5EF4-FFF2-40B4-BE49-F238E27FC236}">
              <a16:creationId xmlns:a16="http://schemas.microsoft.com/office/drawing/2014/main" id="{6598285C-0FD4-458B-B338-31744717E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633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476988</xdr:colOff>
      <xdr:row>12</xdr:row>
      <xdr:rowOff>394262</xdr:rowOff>
    </xdr:from>
    <xdr:to>
      <xdr:col>2</xdr:col>
      <xdr:colOff>814080</xdr:colOff>
      <xdr:row>12</xdr:row>
      <xdr:rowOff>737936</xdr:rowOff>
    </xdr:to>
    <xdr:pic>
      <xdr:nvPicPr>
        <xdr:cNvPr id="3" name="Picture 203">
          <a:extLst>
            <a:ext uri="{FF2B5EF4-FFF2-40B4-BE49-F238E27FC236}">
              <a16:creationId xmlns:a16="http://schemas.microsoft.com/office/drawing/2014/main" id="{951AF119-4B42-4AFE-BC81-BB03547E5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3308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12</xdr:row>
      <xdr:rowOff>394262</xdr:rowOff>
    </xdr:from>
    <xdr:to>
      <xdr:col>3</xdr:col>
      <xdr:colOff>784841</xdr:colOff>
      <xdr:row>12</xdr:row>
      <xdr:rowOff>737936</xdr:rowOff>
    </xdr:to>
    <xdr:pic>
      <xdr:nvPicPr>
        <xdr:cNvPr id="4" name="Picture 205">
          <a:extLst>
            <a:ext uri="{FF2B5EF4-FFF2-40B4-BE49-F238E27FC236}">
              <a16:creationId xmlns:a16="http://schemas.microsoft.com/office/drawing/2014/main" id="{65271865-EFBC-4AB5-8B63-A9D53A24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12</xdr:row>
      <xdr:rowOff>394262</xdr:rowOff>
    </xdr:from>
    <xdr:to>
      <xdr:col>4</xdr:col>
      <xdr:colOff>767624</xdr:colOff>
      <xdr:row>12</xdr:row>
      <xdr:rowOff>737936</xdr:rowOff>
    </xdr:to>
    <xdr:pic>
      <xdr:nvPicPr>
        <xdr:cNvPr id="5" name="Picture 207">
          <a:extLst>
            <a:ext uri="{FF2B5EF4-FFF2-40B4-BE49-F238E27FC236}">
              <a16:creationId xmlns:a16="http://schemas.microsoft.com/office/drawing/2014/main" id="{EDE74019-BACE-4660-9366-255D94EC2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4211882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146666</xdr:colOff>
      <xdr:row>12</xdr:row>
      <xdr:rowOff>397393</xdr:rowOff>
    </xdr:from>
    <xdr:to>
      <xdr:col>1</xdr:col>
      <xdr:colOff>483216</xdr:colOff>
      <xdr:row>12</xdr:row>
      <xdr:rowOff>741068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5CEE42FE-D013-4434-B5C5-4040DF77A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3826" y="4215013"/>
          <a:ext cx="336550" cy="343675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12</xdr:row>
      <xdr:rowOff>390985</xdr:rowOff>
    </xdr:from>
    <xdr:to>
      <xdr:col>5</xdr:col>
      <xdr:colOff>756981</xdr:colOff>
      <xdr:row>12</xdr:row>
      <xdr:rowOff>734659</xdr:rowOff>
    </xdr:to>
    <xdr:pic>
      <xdr:nvPicPr>
        <xdr:cNvPr id="12" name="Picture 205">
          <a:extLst>
            <a:ext uri="{FF2B5EF4-FFF2-40B4-BE49-F238E27FC236}">
              <a16:creationId xmlns:a16="http://schemas.microsoft.com/office/drawing/2014/main" id="{C5E31031-26A1-46F1-A83C-7FD322AE1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4208605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12</xdr:row>
      <xdr:rowOff>390985</xdr:rowOff>
    </xdr:from>
    <xdr:to>
      <xdr:col>6</xdr:col>
      <xdr:colOff>731205</xdr:colOff>
      <xdr:row>12</xdr:row>
      <xdr:rowOff>734659</xdr:rowOff>
    </xdr:to>
    <xdr:pic>
      <xdr:nvPicPr>
        <xdr:cNvPr id="13" name="Picture 207">
          <a:extLst>
            <a:ext uri="{FF2B5EF4-FFF2-40B4-BE49-F238E27FC236}">
              <a16:creationId xmlns:a16="http://schemas.microsoft.com/office/drawing/2014/main" id="{CD822D24-6EE8-4873-ACCB-A2105A9DD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420860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446969</xdr:colOff>
      <xdr:row>15</xdr:row>
      <xdr:rowOff>390616</xdr:rowOff>
    </xdr:from>
    <xdr:to>
      <xdr:col>2</xdr:col>
      <xdr:colOff>784061</xdr:colOff>
      <xdr:row>15</xdr:row>
      <xdr:rowOff>734290</xdr:rowOff>
    </xdr:to>
    <xdr:pic>
      <xdr:nvPicPr>
        <xdr:cNvPr id="14" name="Picture 201">
          <a:extLst>
            <a:ext uri="{FF2B5EF4-FFF2-40B4-BE49-F238E27FC236}">
              <a16:creationId xmlns:a16="http://schemas.microsoft.com/office/drawing/2014/main" id="{360AF84B-C708-4441-874C-226DD86A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83289" y="5335996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15</xdr:row>
      <xdr:rowOff>367127</xdr:rowOff>
    </xdr:from>
    <xdr:to>
      <xdr:col>3</xdr:col>
      <xdr:colOff>784841</xdr:colOff>
      <xdr:row>15</xdr:row>
      <xdr:rowOff>710801</xdr:rowOff>
    </xdr:to>
    <xdr:pic>
      <xdr:nvPicPr>
        <xdr:cNvPr id="15" name="Picture 214">
          <a:extLst>
            <a:ext uri="{FF2B5EF4-FFF2-40B4-BE49-F238E27FC236}">
              <a16:creationId xmlns:a16="http://schemas.microsoft.com/office/drawing/2014/main" id="{B83EE8A4-D8DD-4EF6-A787-2BA839D7F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5312507"/>
          <a:ext cx="337092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15</xdr:row>
      <xdr:rowOff>374318</xdr:rowOff>
    </xdr:from>
    <xdr:to>
      <xdr:col>4</xdr:col>
      <xdr:colOff>767624</xdr:colOff>
      <xdr:row>15</xdr:row>
      <xdr:rowOff>717992</xdr:rowOff>
    </xdr:to>
    <xdr:pic>
      <xdr:nvPicPr>
        <xdr:cNvPr id="16" name="Picture 215">
          <a:extLst>
            <a:ext uri="{FF2B5EF4-FFF2-40B4-BE49-F238E27FC236}">
              <a16:creationId xmlns:a16="http://schemas.microsoft.com/office/drawing/2014/main" id="{11D89315-37E0-41C8-8354-47BD7A576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531969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15</xdr:row>
      <xdr:rowOff>374318</xdr:rowOff>
    </xdr:from>
    <xdr:to>
      <xdr:col>5</xdr:col>
      <xdr:colOff>756981</xdr:colOff>
      <xdr:row>15</xdr:row>
      <xdr:rowOff>717992</xdr:rowOff>
    </xdr:to>
    <xdr:pic>
      <xdr:nvPicPr>
        <xdr:cNvPr id="17" name="Picture 216">
          <a:extLst>
            <a:ext uri="{FF2B5EF4-FFF2-40B4-BE49-F238E27FC236}">
              <a16:creationId xmlns:a16="http://schemas.microsoft.com/office/drawing/2014/main" id="{D77EA48C-A8B6-4C5E-9572-279F6A49C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5319698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15</xdr:row>
      <xdr:rowOff>374318</xdr:rowOff>
    </xdr:from>
    <xdr:to>
      <xdr:col>6</xdr:col>
      <xdr:colOff>731205</xdr:colOff>
      <xdr:row>15</xdr:row>
      <xdr:rowOff>717992</xdr:rowOff>
    </xdr:to>
    <xdr:pic>
      <xdr:nvPicPr>
        <xdr:cNvPr id="18" name="Picture 217">
          <a:extLst>
            <a:ext uri="{FF2B5EF4-FFF2-40B4-BE49-F238E27FC236}">
              <a16:creationId xmlns:a16="http://schemas.microsoft.com/office/drawing/2014/main" id="{A9D3283C-20A4-4405-951A-83E29AB65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5319698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393462</xdr:colOff>
      <xdr:row>15</xdr:row>
      <xdr:rowOff>399178</xdr:rowOff>
    </xdr:from>
    <xdr:to>
      <xdr:col>1</xdr:col>
      <xdr:colOff>730554</xdr:colOff>
      <xdr:row>15</xdr:row>
      <xdr:rowOff>742852</xdr:rowOff>
    </xdr:to>
    <xdr:pic>
      <xdr:nvPicPr>
        <xdr:cNvPr id="19" name="Picture 201">
          <a:extLst>
            <a:ext uri="{FF2B5EF4-FFF2-40B4-BE49-F238E27FC236}">
              <a16:creationId xmlns:a16="http://schemas.microsoft.com/office/drawing/2014/main" id="{CD59B234-902E-443A-B6E2-15C542C2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622" y="5344558"/>
          <a:ext cx="337092" cy="343674"/>
        </a:xfrm>
        <a:prstGeom prst="rect">
          <a:avLst/>
        </a:prstGeom>
      </xdr:spPr>
    </xdr:pic>
    <xdr:clientData/>
  </xdr:twoCellAnchor>
  <xdr:twoCellAnchor>
    <xdr:from>
      <xdr:col>3</xdr:col>
      <xdr:colOff>447749</xdr:colOff>
      <xdr:row>18</xdr:row>
      <xdr:rowOff>405186</xdr:rowOff>
    </xdr:from>
    <xdr:to>
      <xdr:col>3</xdr:col>
      <xdr:colOff>782539</xdr:colOff>
      <xdr:row>18</xdr:row>
      <xdr:rowOff>748860</xdr:rowOff>
    </xdr:to>
    <xdr:pic>
      <xdr:nvPicPr>
        <xdr:cNvPr id="20" name="Picture 214">
          <a:extLst>
            <a:ext uri="{FF2B5EF4-FFF2-40B4-BE49-F238E27FC236}">
              <a16:creationId xmlns:a16="http://schemas.microsoft.com/office/drawing/2014/main" id="{50E87799-E44C-4603-9126-43F6B0BC1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3229" y="6470706"/>
          <a:ext cx="334790" cy="343674"/>
        </a:xfrm>
        <a:prstGeom prst="rect">
          <a:avLst/>
        </a:prstGeom>
      </xdr:spPr>
    </xdr:pic>
    <xdr:clientData/>
  </xdr:twoCellAnchor>
  <xdr:twoCellAnchor>
    <xdr:from>
      <xdr:col>4</xdr:col>
      <xdr:colOff>430532</xdr:colOff>
      <xdr:row>18</xdr:row>
      <xdr:rowOff>412377</xdr:rowOff>
    </xdr:from>
    <xdr:to>
      <xdr:col>4</xdr:col>
      <xdr:colOff>767624</xdr:colOff>
      <xdr:row>18</xdr:row>
      <xdr:rowOff>756051</xdr:rowOff>
    </xdr:to>
    <xdr:pic>
      <xdr:nvPicPr>
        <xdr:cNvPr id="21" name="Picture 215">
          <a:extLst>
            <a:ext uri="{FF2B5EF4-FFF2-40B4-BE49-F238E27FC236}">
              <a16:creationId xmlns:a16="http://schemas.microsoft.com/office/drawing/2014/main" id="{E5361630-909B-4142-AD93-03C895BF9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172" y="6477897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419889</xdr:colOff>
      <xdr:row>18</xdr:row>
      <xdr:rowOff>412377</xdr:rowOff>
    </xdr:from>
    <xdr:to>
      <xdr:col>5</xdr:col>
      <xdr:colOff>756981</xdr:colOff>
      <xdr:row>18</xdr:row>
      <xdr:rowOff>756051</xdr:rowOff>
    </xdr:to>
    <xdr:pic>
      <xdr:nvPicPr>
        <xdr:cNvPr id="22" name="Picture 216">
          <a:extLst>
            <a:ext uri="{FF2B5EF4-FFF2-40B4-BE49-F238E27FC236}">
              <a16:creationId xmlns:a16="http://schemas.microsoft.com/office/drawing/2014/main" id="{94BB4B6D-D0E4-4F3E-9A0E-4F9B6EAAC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53689" y="6477897"/>
          <a:ext cx="337092" cy="343674"/>
        </a:xfrm>
        <a:prstGeom prst="rect">
          <a:avLst/>
        </a:prstGeom>
      </xdr:spPr>
    </xdr:pic>
    <xdr:clientData/>
  </xdr:twoCellAnchor>
  <xdr:twoCellAnchor>
    <xdr:from>
      <xdr:col>6</xdr:col>
      <xdr:colOff>394113</xdr:colOff>
      <xdr:row>18</xdr:row>
      <xdr:rowOff>412377</xdr:rowOff>
    </xdr:from>
    <xdr:to>
      <xdr:col>6</xdr:col>
      <xdr:colOff>731205</xdr:colOff>
      <xdr:row>18</xdr:row>
      <xdr:rowOff>756051</xdr:rowOff>
    </xdr:to>
    <xdr:pic>
      <xdr:nvPicPr>
        <xdr:cNvPr id="23" name="Picture 217">
          <a:extLst>
            <a:ext uri="{FF2B5EF4-FFF2-40B4-BE49-F238E27FC236}">
              <a16:creationId xmlns:a16="http://schemas.microsoft.com/office/drawing/2014/main" id="{7A0FA164-AD93-46CE-8578-9A6C4DAED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7073" y="6477897"/>
          <a:ext cx="337092" cy="343674"/>
        </a:xfrm>
        <a:prstGeom prst="rect">
          <a:avLst/>
        </a:prstGeom>
      </xdr:spPr>
    </xdr:pic>
    <xdr:clientData/>
  </xdr:twoCellAnchor>
  <xdr:twoCellAnchor>
    <xdr:from>
      <xdr:col>1</xdr:col>
      <xdr:colOff>361920</xdr:colOff>
      <xdr:row>18</xdr:row>
      <xdr:rowOff>428675</xdr:rowOff>
    </xdr:from>
    <xdr:to>
      <xdr:col>1</xdr:col>
      <xdr:colOff>699012</xdr:colOff>
      <xdr:row>18</xdr:row>
      <xdr:rowOff>772349</xdr:rowOff>
    </xdr:to>
    <xdr:pic>
      <xdr:nvPicPr>
        <xdr:cNvPr id="24" name="Picture 201">
          <a:extLst>
            <a:ext uri="{FF2B5EF4-FFF2-40B4-BE49-F238E27FC236}">
              <a16:creationId xmlns:a16="http://schemas.microsoft.com/office/drawing/2014/main" id="{9B0C40BE-984F-4379-9B81-0012B1B56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080" y="6494195"/>
          <a:ext cx="337092" cy="343674"/>
        </a:xfrm>
        <a:prstGeom prst="rect">
          <a:avLst/>
        </a:prstGeom>
      </xdr:spPr>
    </xdr:pic>
    <xdr:clientData/>
  </xdr:twoCellAnchor>
  <xdr:twoCellAnchor>
    <xdr:from>
      <xdr:col>2</xdr:col>
      <xdr:colOff>439170</xdr:colOff>
      <xdr:row>18</xdr:row>
      <xdr:rowOff>425397</xdr:rowOff>
    </xdr:from>
    <xdr:to>
      <xdr:col>2</xdr:col>
      <xdr:colOff>776262</xdr:colOff>
      <xdr:row>18</xdr:row>
      <xdr:rowOff>769071</xdr:rowOff>
    </xdr:to>
    <xdr:pic>
      <xdr:nvPicPr>
        <xdr:cNvPr id="25" name="Picture 201">
          <a:extLst>
            <a:ext uri="{FF2B5EF4-FFF2-40B4-BE49-F238E27FC236}">
              <a16:creationId xmlns:a16="http://schemas.microsoft.com/office/drawing/2014/main" id="{491EAE5D-0DAD-48FE-8E9E-1AA7BCB47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5490" y="6490917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12</xdr:row>
      <xdr:rowOff>406396</xdr:rowOff>
    </xdr:from>
    <xdr:to>
      <xdr:col>7</xdr:col>
      <xdr:colOff>815111</xdr:colOff>
      <xdr:row>12</xdr:row>
      <xdr:rowOff>750070</xdr:rowOff>
    </xdr:to>
    <xdr:pic>
      <xdr:nvPicPr>
        <xdr:cNvPr id="26" name="Picture 207">
          <a:extLst>
            <a:ext uri="{FF2B5EF4-FFF2-40B4-BE49-F238E27FC236}">
              <a16:creationId xmlns:a16="http://schemas.microsoft.com/office/drawing/2014/main" id="{F0D817B1-1C59-4832-BE3F-60A4BAA34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4224016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15</xdr:row>
      <xdr:rowOff>389729</xdr:rowOff>
    </xdr:from>
    <xdr:to>
      <xdr:col>7</xdr:col>
      <xdr:colOff>815111</xdr:colOff>
      <xdr:row>15</xdr:row>
      <xdr:rowOff>733403</xdr:rowOff>
    </xdr:to>
    <xdr:pic>
      <xdr:nvPicPr>
        <xdr:cNvPr id="27" name="Picture 217">
          <a:extLst>
            <a:ext uri="{FF2B5EF4-FFF2-40B4-BE49-F238E27FC236}">
              <a16:creationId xmlns:a16="http://schemas.microsoft.com/office/drawing/2014/main" id="{200DFB42-B0DB-4087-840B-3E6E64A32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5335109"/>
          <a:ext cx="337092" cy="343674"/>
        </a:xfrm>
        <a:prstGeom prst="rect">
          <a:avLst/>
        </a:prstGeom>
      </xdr:spPr>
    </xdr:pic>
    <xdr:clientData/>
  </xdr:twoCellAnchor>
  <xdr:twoCellAnchor>
    <xdr:from>
      <xdr:col>7</xdr:col>
      <xdr:colOff>478019</xdr:colOff>
      <xdr:row>18</xdr:row>
      <xdr:rowOff>427788</xdr:rowOff>
    </xdr:from>
    <xdr:to>
      <xdr:col>7</xdr:col>
      <xdr:colOff>815111</xdr:colOff>
      <xdr:row>18</xdr:row>
      <xdr:rowOff>771462</xdr:rowOff>
    </xdr:to>
    <xdr:pic>
      <xdr:nvPicPr>
        <xdr:cNvPr id="28" name="Picture 217">
          <a:extLst>
            <a:ext uri="{FF2B5EF4-FFF2-40B4-BE49-F238E27FC236}">
              <a16:creationId xmlns:a16="http://schemas.microsoft.com/office/drawing/2014/main" id="{6B821054-F70F-4B9A-969E-99864756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10139" y="6493308"/>
          <a:ext cx="337092" cy="343674"/>
        </a:xfrm>
        <a:prstGeom prst="rect">
          <a:avLst/>
        </a:prstGeom>
      </xdr:spPr>
    </xdr:pic>
    <xdr:clientData/>
  </xdr:twoCellAnchor>
  <xdr:twoCellAnchor>
    <xdr:from>
      <xdr:col>5</xdr:col>
      <xdr:colOff>316786</xdr:colOff>
      <xdr:row>22</xdr:row>
      <xdr:rowOff>248301</xdr:rowOff>
    </xdr:from>
    <xdr:to>
      <xdr:col>5</xdr:col>
      <xdr:colOff>554818</xdr:colOff>
      <xdr:row>22</xdr:row>
      <xdr:rowOff>506630</xdr:rowOff>
    </xdr:to>
    <xdr:sp macro="" textlink="">
      <xdr:nvSpPr>
        <xdr:cNvPr id="29" name="Pentagone régulier 49">
          <a:extLst>
            <a:ext uri="{FF2B5EF4-FFF2-40B4-BE49-F238E27FC236}">
              <a16:creationId xmlns:a16="http://schemas.microsoft.com/office/drawing/2014/main" id="{DCB7279E-1FAD-44CA-AABA-2FB62DB77402}"/>
            </a:ext>
          </a:extLst>
        </xdr:cNvPr>
        <xdr:cNvSpPr>
          <a:spLocks noChangeAspect="1"/>
        </xdr:cNvSpPr>
      </xdr:nvSpPr>
      <xdr:spPr>
        <a:xfrm>
          <a:off x="4050586" y="8180721"/>
          <a:ext cx="238032" cy="6869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7</xdr:col>
      <xdr:colOff>308179</xdr:colOff>
      <xdr:row>9</xdr:row>
      <xdr:rowOff>215334</xdr:rowOff>
    </xdr:from>
    <xdr:to>
      <xdr:col>7</xdr:col>
      <xdr:colOff>645345</xdr:colOff>
      <xdr:row>9</xdr:row>
      <xdr:rowOff>558460</xdr:rowOff>
    </xdr:to>
    <xdr:pic>
      <xdr:nvPicPr>
        <xdr:cNvPr id="30" name="Picture 273">
          <a:extLst>
            <a:ext uri="{FF2B5EF4-FFF2-40B4-BE49-F238E27FC236}">
              <a16:creationId xmlns:a16="http://schemas.microsoft.com/office/drawing/2014/main" id="{9646A4F1-0EBC-4794-A838-6CAACA362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0299" y="2912814"/>
          <a:ext cx="337166" cy="343126"/>
        </a:xfrm>
        <a:prstGeom prst="rect">
          <a:avLst/>
        </a:prstGeom>
      </xdr:spPr>
    </xdr:pic>
    <xdr:clientData/>
  </xdr:twoCellAnchor>
  <xdr:twoCellAnchor editAs="oneCell">
    <xdr:from>
      <xdr:col>7</xdr:col>
      <xdr:colOff>407933</xdr:colOff>
      <xdr:row>24</xdr:row>
      <xdr:rowOff>226410</xdr:rowOff>
    </xdr:from>
    <xdr:to>
      <xdr:col>7</xdr:col>
      <xdr:colOff>744483</xdr:colOff>
      <xdr:row>24</xdr:row>
      <xdr:rowOff>569310</xdr:rowOff>
    </xdr:to>
    <xdr:pic>
      <xdr:nvPicPr>
        <xdr:cNvPr id="151" name="Picture 236">
          <a:extLst>
            <a:ext uri="{FF2B5EF4-FFF2-40B4-BE49-F238E27FC236}">
              <a16:creationId xmlns:a16="http://schemas.microsoft.com/office/drawing/2014/main" id="{E047AE1D-218A-4E52-B8DE-AC3E1B11E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40053" y="8570310"/>
          <a:ext cx="336550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693103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54" name="Picture 239">
          <a:extLst>
            <a:ext uri="{FF2B5EF4-FFF2-40B4-BE49-F238E27FC236}">
              <a16:creationId xmlns:a16="http://schemas.microsoft.com/office/drawing/2014/main" id="{8E8F6BC6-4542-4DCB-BCD5-4449BDB5F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0263" y="8592207"/>
          <a:ext cx="338239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0</xdr:row>
      <xdr:rowOff>0</xdr:rowOff>
    </xdr:from>
    <xdr:to>
      <xdr:col>7</xdr:col>
      <xdr:colOff>855629</xdr:colOff>
      <xdr:row>1</xdr:row>
      <xdr:rowOff>486787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6E5D2355-9646-4A3D-A331-C027DAB0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396649" cy="8754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1777827</xdr:colOff>
      <xdr:row>18</xdr:row>
      <xdr:rowOff>556404</xdr:rowOff>
    </xdr:to>
    <xdr:sp macro="" textlink="">
      <xdr:nvSpPr>
        <xdr:cNvPr id="134" name="Rectangle 133">
          <a:extLst>
            <a:ext uri="{FF2B5EF4-FFF2-40B4-BE49-F238E27FC236}">
              <a16:creationId xmlns:a16="http://schemas.microsoft.com/office/drawing/2014/main" id="{C50C54E0-B105-409E-8006-713065EC4084}"/>
            </a:ext>
          </a:extLst>
        </xdr:cNvPr>
        <xdr:cNvSpPr/>
      </xdr:nvSpPr>
      <xdr:spPr>
        <a:xfrm>
          <a:off x="6569676" y="2718486"/>
          <a:ext cx="1777827" cy="394421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89897</xdr:colOff>
      <xdr:row>13</xdr:row>
      <xdr:rowOff>154644</xdr:rowOff>
    </xdr:from>
    <xdr:to>
      <xdr:col>9</xdr:col>
      <xdr:colOff>426550</xdr:colOff>
      <xdr:row>15</xdr:row>
      <xdr:rowOff>158524</xdr:rowOff>
    </xdr:to>
    <xdr:pic>
      <xdr:nvPicPr>
        <xdr:cNvPr id="135" name="Picture 13">
          <a:extLst>
            <a:ext uri="{FF2B5EF4-FFF2-40B4-BE49-F238E27FC236}">
              <a16:creationId xmlns:a16="http://schemas.microsoft.com/office/drawing/2014/main" id="{31F4D4D1-9CF7-4DF8-A7DD-A1C1E4793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59573" y="4798725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84925</xdr:colOff>
      <xdr:row>16</xdr:row>
      <xdr:rowOff>38646</xdr:rowOff>
    </xdr:from>
    <xdr:to>
      <xdr:col>9</xdr:col>
      <xdr:colOff>421578</xdr:colOff>
      <xdr:row>18</xdr:row>
      <xdr:rowOff>40656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id="{BF09DC51-10F8-4BD0-9D1C-B94D7C020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54601" y="5815430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55087</xdr:colOff>
      <xdr:row>18</xdr:row>
      <xdr:rowOff>145421</xdr:rowOff>
    </xdr:from>
    <xdr:to>
      <xdr:col>9</xdr:col>
      <xdr:colOff>391740</xdr:colOff>
      <xdr:row>18</xdr:row>
      <xdr:rowOff>492714</xdr:rowOff>
    </xdr:to>
    <xdr:pic>
      <xdr:nvPicPr>
        <xdr:cNvPr id="137" name="Picture 273">
          <a:extLst>
            <a:ext uri="{FF2B5EF4-FFF2-40B4-BE49-F238E27FC236}">
              <a16:creationId xmlns:a16="http://schemas.microsoft.com/office/drawing/2014/main" id="{59EE943A-211C-4CCE-A8A4-92C096CB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24763" y="6251718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121969</xdr:colOff>
      <xdr:row>15</xdr:row>
      <xdr:rowOff>357882</xdr:rowOff>
    </xdr:from>
    <xdr:to>
      <xdr:col>9</xdr:col>
      <xdr:colOff>461359</xdr:colOff>
      <xdr:row>15</xdr:row>
      <xdr:rowOff>709343</xdr:rowOff>
    </xdr:to>
    <xdr:pic>
      <xdr:nvPicPr>
        <xdr:cNvPr id="138" name="Picture 238">
          <a:extLst>
            <a:ext uri="{FF2B5EF4-FFF2-40B4-BE49-F238E27FC236}">
              <a16:creationId xmlns:a16="http://schemas.microsoft.com/office/drawing/2014/main" id="{D164D6F7-D076-4306-83BE-D7E5E8641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91645" y="5331477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146481</xdr:colOff>
      <xdr:row>9</xdr:row>
      <xdr:rowOff>473404</xdr:rowOff>
    </xdr:from>
    <xdr:to>
      <xdr:col>9</xdr:col>
      <xdr:colOff>370982</xdr:colOff>
      <xdr:row>9</xdr:row>
      <xdr:rowOff>720518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id="{ABD54500-F6DA-46AF-AB07-435803F99BA1}"/>
            </a:ext>
          </a:extLst>
        </xdr:cNvPr>
        <xdr:cNvSpPr>
          <a:spLocks noChangeAspect="1"/>
        </xdr:cNvSpPr>
      </xdr:nvSpPr>
      <xdr:spPr>
        <a:xfrm>
          <a:off x="6716157" y="3191890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1306885</xdr:colOff>
      <xdr:row>9</xdr:row>
      <xdr:rowOff>468503</xdr:rowOff>
    </xdr:from>
    <xdr:to>
      <xdr:col>9</xdr:col>
      <xdr:colOff>1421011</xdr:colOff>
      <xdr:row>9</xdr:row>
      <xdr:rowOff>718967</xdr:rowOff>
    </xdr:to>
    <xdr:sp macro="" textlink="">
      <xdr:nvSpPr>
        <xdr:cNvPr id="141" name="Freeform: Shape 140">
          <a:extLst>
            <a:ext uri="{FF2B5EF4-FFF2-40B4-BE49-F238E27FC236}">
              <a16:creationId xmlns:a16="http://schemas.microsoft.com/office/drawing/2014/main" id="{07433ADA-1964-418F-8115-F54C20F2FD50}"/>
            </a:ext>
          </a:extLst>
        </xdr:cNvPr>
        <xdr:cNvSpPr/>
      </xdr:nvSpPr>
      <xdr:spPr>
        <a:xfrm>
          <a:off x="7876561" y="3186989"/>
          <a:ext cx="114126" cy="25046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970611</xdr:colOff>
      <xdr:row>9</xdr:row>
      <xdr:rowOff>472936</xdr:rowOff>
    </xdr:from>
    <xdr:to>
      <xdr:col>9</xdr:col>
      <xdr:colOff>1084737</xdr:colOff>
      <xdr:row>9</xdr:row>
      <xdr:rowOff>715161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id="{ABC55637-DF8E-4C1F-936D-FEDE1B55CEAB}"/>
            </a:ext>
          </a:extLst>
        </xdr:cNvPr>
        <xdr:cNvSpPr/>
      </xdr:nvSpPr>
      <xdr:spPr>
        <a:xfrm>
          <a:off x="7540287" y="3191422"/>
          <a:ext cx="114126" cy="242225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149479</xdr:colOff>
      <xdr:row>9</xdr:row>
      <xdr:rowOff>13866</xdr:rowOff>
    </xdr:from>
    <xdr:to>
      <xdr:col>9</xdr:col>
      <xdr:colOff>485747</xdr:colOff>
      <xdr:row>9</xdr:row>
      <xdr:rowOff>366872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235DA92A-86F9-4BEC-93A2-9E5229FC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19155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528463</xdr:colOff>
      <xdr:row>9</xdr:row>
      <xdr:rowOff>13866</xdr:rowOff>
    </xdr:from>
    <xdr:to>
      <xdr:col>9</xdr:col>
      <xdr:colOff>864731</xdr:colOff>
      <xdr:row>9</xdr:row>
      <xdr:rowOff>366872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F9965F44-9BE4-4F0D-8C65-18154340D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098139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907446</xdr:colOff>
      <xdr:row>9</xdr:row>
      <xdr:rowOff>13866</xdr:rowOff>
    </xdr:from>
    <xdr:to>
      <xdr:col>9</xdr:col>
      <xdr:colOff>1243714</xdr:colOff>
      <xdr:row>9</xdr:row>
      <xdr:rowOff>366872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BFDDEFE7-F808-4D17-862A-960F43E7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477122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1286429</xdr:colOff>
      <xdr:row>9</xdr:row>
      <xdr:rowOff>13866</xdr:rowOff>
    </xdr:from>
    <xdr:to>
      <xdr:col>9</xdr:col>
      <xdr:colOff>1622697</xdr:colOff>
      <xdr:row>9</xdr:row>
      <xdr:rowOff>366872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4FC124B0-DE52-4C9A-960D-C343067C3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56105" y="2732352"/>
          <a:ext cx="336268" cy="353006"/>
        </a:xfrm>
        <a:prstGeom prst="rect">
          <a:avLst/>
        </a:prstGeom>
      </xdr:spPr>
    </xdr:pic>
    <xdr:clientData/>
  </xdr:twoCellAnchor>
  <xdr:twoCellAnchor>
    <xdr:from>
      <xdr:col>9</xdr:col>
      <xdr:colOff>539333</xdr:colOff>
      <xdr:row>9</xdr:row>
      <xdr:rowOff>467579</xdr:rowOff>
    </xdr:from>
    <xdr:to>
      <xdr:col>9</xdr:col>
      <xdr:colOff>763834</xdr:colOff>
      <xdr:row>9</xdr:row>
      <xdr:rowOff>714693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id="{37685D9C-07B0-49EE-9815-7ED46627A108}"/>
            </a:ext>
          </a:extLst>
        </xdr:cNvPr>
        <xdr:cNvSpPr>
          <a:spLocks noChangeAspect="1"/>
        </xdr:cNvSpPr>
      </xdr:nvSpPr>
      <xdr:spPr>
        <a:xfrm>
          <a:off x="7109009" y="3186065"/>
          <a:ext cx="224501" cy="2471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957404</xdr:colOff>
      <xdr:row>12</xdr:row>
      <xdr:rowOff>630879</xdr:rowOff>
    </xdr:from>
    <xdr:to>
      <xdr:col>9</xdr:col>
      <xdr:colOff>1177188</xdr:colOff>
      <xdr:row>13</xdr:row>
      <xdr:rowOff>35550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D6C18548-4630-4598-B271-3AEF180726E1}"/>
            </a:ext>
          </a:extLst>
        </xdr:cNvPr>
        <xdr:cNvSpPr/>
      </xdr:nvSpPr>
      <xdr:spPr>
        <a:xfrm>
          <a:off x="7527080" y="447177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479100</xdr:colOff>
      <xdr:row>13</xdr:row>
      <xdr:rowOff>154646</xdr:rowOff>
    </xdr:from>
    <xdr:to>
      <xdr:col>9</xdr:col>
      <xdr:colOff>815753</xdr:colOff>
      <xdr:row>15</xdr:row>
      <xdr:rowOff>158526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386894C3-2873-47EA-8E25-10296EFCA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8776" y="4798727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868304</xdr:colOff>
      <xdr:row>13</xdr:row>
      <xdr:rowOff>154646</xdr:rowOff>
    </xdr:from>
    <xdr:to>
      <xdr:col>9</xdr:col>
      <xdr:colOff>1204957</xdr:colOff>
      <xdr:row>15</xdr:row>
      <xdr:rowOff>158526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id="{13F30B11-72AE-4E6E-B511-28B94FC49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37980" y="4798727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1257510</xdr:colOff>
      <xdr:row>13</xdr:row>
      <xdr:rowOff>154645</xdr:rowOff>
    </xdr:from>
    <xdr:to>
      <xdr:col>9</xdr:col>
      <xdr:colOff>1594163</xdr:colOff>
      <xdr:row>15</xdr:row>
      <xdr:rowOff>158525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CDCA8601-4365-4D0E-A8D8-CC75EA049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27186" y="4798726"/>
          <a:ext cx="336653" cy="333394"/>
        </a:xfrm>
        <a:prstGeom prst="rect">
          <a:avLst/>
        </a:prstGeom>
      </xdr:spPr>
    </xdr:pic>
    <xdr:clientData/>
  </xdr:twoCellAnchor>
  <xdr:twoCellAnchor>
    <xdr:from>
      <xdr:col>9</xdr:col>
      <xdr:colOff>501227</xdr:colOff>
      <xdr:row>15</xdr:row>
      <xdr:rowOff>357883</xdr:rowOff>
    </xdr:from>
    <xdr:to>
      <xdr:col>9</xdr:col>
      <xdr:colOff>840617</xdr:colOff>
      <xdr:row>15</xdr:row>
      <xdr:rowOff>709344</xdr:rowOff>
    </xdr:to>
    <xdr:pic>
      <xdr:nvPicPr>
        <xdr:cNvPr id="165" name="Picture 238">
          <a:extLst>
            <a:ext uri="{FF2B5EF4-FFF2-40B4-BE49-F238E27FC236}">
              <a16:creationId xmlns:a16="http://schemas.microsoft.com/office/drawing/2014/main" id="{A9A98C3C-5247-4DB8-9C36-94B3B653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0903" y="5331478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880485</xdr:colOff>
      <xdr:row>15</xdr:row>
      <xdr:rowOff>357883</xdr:rowOff>
    </xdr:from>
    <xdr:to>
      <xdr:col>9</xdr:col>
      <xdr:colOff>1219875</xdr:colOff>
      <xdr:row>15</xdr:row>
      <xdr:rowOff>709344</xdr:rowOff>
    </xdr:to>
    <xdr:pic>
      <xdr:nvPicPr>
        <xdr:cNvPr id="166" name="Picture 238">
          <a:extLst>
            <a:ext uri="{FF2B5EF4-FFF2-40B4-BE49-F238E27FC236}">
              <a16:creationId xmlns:a16="http://schemas.microsoft.com/office/drawing/2014/main" id="{08E45852-CD85-4161-93FD-6EC8363E6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50161" y="5331478"/>
          <a:ext cx="339390" cy="351461"/>
        </a:xfrm>
        <a:prstGeom prst="rect">
          <a:avLst/>
        </a:prstGeom>
      </xdr:spPr>
    </xdr:pic>
    <xdr:clientData/>
  </xdr:twoCellAnchor>
  <xdr:twoCellAnchor>
    <xdr:from>
      <xdr:col>9</xdr:col>
      <xdr:colOff>1259742</xdr:colOff>
      <xdr:row>15</xdr:row>
      <xdr:rowOff>357885</xdr:rowOff>
    </xdr:from>
    <xdr:to>
      <xdr:col>9</xdr:col>
      <xdr:colOff>1599132</xdr:colOff>
      <xdr:row>15</xdr:row>
      <xdr:rowOff>709347</xdr:rowOff>
    </xdr:to>
    <xdr:pic>
      <xdr:nvPicPr>
        <xdr:cNvPr id="167" name="Picture 238">
          <a:extLst>
            <a:ext uri="{FF2B5EF4-FFF2-40B4-BE49-F238E27FC236}">
              <a16:creationId xmlns:a16="http://schemas.microsoft.com/office/drawing/2014/main" id="{01702AAB-1AB2-4F03-B07A-1890C3DD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29418" y="5331480"/>
          <a:ext cx="339390" cy="351462"/>
        </a:xfrm>
        <a:prstGeom prst="rect">
          <a:avLst/>
        </a:prstGeom>
      </xdr:spPr>
    </xdr:pic>
    <xdr:clientData/>
  </xdr:twoCellAnchor>
  <xdr:twoCellAnchor>
    <xdr:from>
      <xdr:col>9</xdr:col>
      <xdr:colOff>462522</xdr:colOff>
      <xdr:row>16</xdr:row>
      <xdr:rowOff>38649</xdr:rowOff>
    </xdr:from>
    <xdr:to>
      <xdr:col>9</xdr:col>
      <xdr:colOff>799175</xdr:colOff>
      <xdr:row>18</xdr:row>
      <xdr:rowOff>40659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73B590FB-48EB-4CF0-837B-46344AA89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32198" y="5815433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432685</xdr:colOff>
      <xdr:row>18</xdr:row>
      <xdr:rowOff>145424</xdr:rowOff>
    </xdr:from>
    <xdr:to>
      <xdr:col>9</xdr:col>
      <xdr:colOff>769338</xdr:colOff>
      <xdr:row>18</xdr:row>
      <xdr:rowOff>492717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4FDEC872-D7E2-4921-93AE-9D179BE5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02361" y="625172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840124</xdr:colOff>
      <xdr:row>16</xdr:row>
      <xdr:rowOff>38649</xdr:rowOff>
    </xdr:from>
    <xdr:to>
      <xdr:col>9</xdr:col>
      <xdr:colOff>1176777</xdr:colOff>
      <xdr:row>18</xdr:row>
      <xdr:rowOff>40659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AD14B2C1-6835-455D-817F-6EDE7F731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09800" y="5815433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810291</xdr:colOff>
      <xdr:row>18</xdr:row>
      <xdr:rowOff>145424</xdr:rowOff>
    </xdr:from>
    <xdr:to>
      <xdr:col>9</xdr:col>
      <xdr:colOff>1146944</xdr:colOff>
      <xdr:row>18</xdr:row>
      <xdr:rowOff>492717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0605D2C8-3BE1-4E7A-A6E2-AFE161947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79967" y="6251721"/>
          <a:ext cx="336653" cy="347293"/>
        </a:xfrm>
        <a:prstGeom prst="rect">
          <a:avLst/>
        </a:prstGeom>
      </xdr:spPr>
    </xdr:pic>
    <xdr:clientData/>
  </xdr:twoCellAnchor>
  <xdr:twoCellAnchor>
    <xdr:from>
      <xdr:col>9</xdr:col>
      <xdr:colOff>1217732</xdr:colOff>
      <xdr:row>16</xdr:row>
      <xdr:rowOff>38650</xdr:rowOff>
    </xdr:from>
    <xdr:to>
      <xdr:col>9</xdr:col>
      <xdr:colOff>1554385</xdr:colOff>
      <xdr:row>18</xdr:row>
      <xdr:rowOff>40660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2C0E3AA8-2DC1-40E1-8630-559233195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87408" y="5815434"/>
          <a:ext cx="336653" cy="331523"/>
        </a:xfrm>
        <a:prstGeom prst="rect">
          <a:avLst/>
        </a:prstGeom>
      </xdr:spPr>
    </xdr:pic>
    <xdr:clientData/>
  </xdr:twoCellAnchor>
  <xdr:twoCellAnchor>
    <xdr:from>
      <xdr:col>9</xdr:col>
      <xdr:colOff>1187904</xdr:colOff>
      <xdr:row>18</xdr:row>
      <xdr:rowOff>145431</xdr:rowOff>
    </xdr:from>
    <xdr:to>
      <xdr:col>9</xdr:col>
      <xdr:colOff>1524557</xdr:colOff>
      <xdr:row>18</xdr:row>
      <xdr:rowOff>492724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C3D27D9B-EB74-4028-83EA-AB4EC114F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57580" y="6251728"/>
          <a:ext cx="336653" cy="347293"/>
        </a:xfrm>
        <a:prstGeom prst="rect">
          <a:avLst/>
        </a:prstGeom>
      </xdr:spPr>
    </xdr:pic>
    <xdr:clientData/>
  </xdr:twoCellAnchor>
  <xdr:twoCellAnchor editAs="oneCell">
    <xdr:from>
      <xdr:col>9</xdr:col>
      <xdr:colOff>78647</xdr:colOff>
      <xdr:row>10</xdr:row>
      <xdr:rowOff>41605</xdr:rowOff>
    </xdr:from>
    <xdr:to>
      <xdr:col>9</xdr:col>
      <xdr:colOff>279815</xdr:colOff>
      <xdr:row>11</xdr:row>
      <xdr:rowOff>84837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FD2F2D4-80F0-4B68-9F33-CB1EF82598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48323" y="3563281"/>
          <a:ext cx="201168" cy="1976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630879</xdr:rowOff>
    </xdr:from>
    <xdr:to>
      <xdr:col>9</xdr:col>
      <xdr:colOff>866705</xdr:colOff>
      <xdr:row>13</xdr:row>
      <xdr:rowOff>27144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29C07D8-8021-4FDC-8259-BE1F5A8409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86" t="16429" r="21329" b="14573"/>
        <a:stretch/>
      </xdr:blipFill>
      <xdr:spPr>
        <a:xfrm>
          <a:off x="7235213" y="4471771"/>
          <a:ext cx="201168" cy="19945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10</xdr:row>
      <xdr:rowOff>41605</xdr:rowOff>
    </xdr:from>
    <xdr:to>
      <xdr:col>9</xdr:col>
      <xdr:colOff>866705</xdr:colOff>
      <xdr:row>11</xdr:row>
      <xdr:rowOff>82192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E4E957AA-0673-42A7-A107-918D9D44A8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089" t="16797" r="20838" b="14419"/>
        <a:stretch/>
      </xdr:blipFill>
      <xdr:spPr>
        <a:xfrm>
          <a:off x="7235213" y="3563281"/>
          <a:ext cx="201168" cy="1950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1253347</xdr:colOff>
      <xdr:row>10</xdr:row>
      <xdr:rowOff>41605</xdr:rowOff>
    </xdr:from>
    <xdr:to>
      <xdr:col>9</xdr:col>
      <xdr:colOff>1454515</xdr:colOff>
      <xdr:row>11</xdr:row>
      <xdr:rowOff>83883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3C28E6F2-503E-46ED-9D81-8E6EB8070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252" t="16143" r="20641" b="14429"/>
        <a:stretch/>
      </xdr:blipFill>
      <xdr:spPr>
        <a:xfrm>
          <a:off x="7823023" y="3563281"/>
          <a:ext cx="201168" cy="196737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22616</xdr:rowOff>
    </xdr:from>
    <xdr:to>
      <xdr:col>9</xdr:col>
      <xdr:colOff>279815</xdr:colOff>
      <xdr:row>12</xdr:row>
      <xdr:rowOff>222257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D89412B0-5C11-4E81-8C9A-518B9AAECD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9886" t="15665" r="20658" b="14725"/>
        <a:stretch/>
      </xdr:blipFill>
      <xdr:spPr>
        <a:xfrm>
          <a:off x="6648323" y="3863508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22616</xdr:rowOff>
    </xdr:from>
    <xdr:to>
      <xdr:col>9</xdr:col>
      <xdr:colOff>866705</xdr:colOff>
      <xdr:row>12</xdr:row>
      <xdr:rowOff>224794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03B04AB-BEAE-45D9-881D-D091F77D2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96" t="16071" r="20783" b="14391"/>
        <a:stretch/>
      </xdr:blipFill>
      <xdr:spPr>
        <a:xfrm>
          <a:off x="7235213" y="3863508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22616</xdr:rowOff>
    </xdr:from>
    <xdr:to>
      <xdr:col>9</xdr:col>
      <xdr:colOff>1459087</xdr:colOff>
      <xdr:row>12</xdr:row>
      <xdr:rowOff>232126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95D74F01-2C4F-4F5A-B581-5F6BBD30D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95" t="15909" r="20744" b="15267"/>
        <a:stretch/>
      </xdr:blipFill>
      <xdr:spPr>
        <a:xfrm>
          <a:off x="7818451" y="3863508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630879</xdr:rowOff>
    </xdr:from>
    <xdr:to>
      <xdr:col>9</xdr:col>
      <xdr:colOff>288959</xdr:colOff>
      <xdr:row>13</xdr:row>
      <xdr:rowOff>36949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CE079A98-A5DD-4F21-8529-1E209A723E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019" t="15845" r="21415" b="15155"/>
        <a:stretch/>
      </xdr:blipFill>
      <xdr:spPr>
        <a:xfrm>
          <a:off x="6648323" y="4471771"/>
          <a:ext cx="210312" cy="2092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78647</xdr:colOff>
      <xdr:row>12</xdr:row>
      <xdr:rowOff>309979</xdr:rowOff>
    </xdr:from>
    <xdr:to>
      <xdr:col>9</xdr:col>
      <xdr:colOff>288959</xdr:colOff>
      <xdr:row>12</xdr:row>
      <xdr:rowOff>519281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56FDF7A-8EF5-4821-82FF-BB1052B919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6" t="16427" r="20603" b="14391"/>
        <a:stretch/>
      </xdr:blipFill>
      <xdr:spPr>
        <a:xfrm>
          <a:off x="6648323" y="4150871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665537</xdr:colOff>
      <xdr:row>12</xdr:row>
      <xdr:rowOff>309979</xdr:rowOff>
    </xdr:from>
    <xdr:to>
      <xdr:col>9</xdr:col>
      <xdr:colOff>866705</xdr:colOff>
      <xdr:row>12</xdr:row>
      <xdr:rowOff>510705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9294494-42EA-4E4A-880B-89ACF58D21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5" t="16247" r="20602" b="14391"/>
        <a:stretch/>
      </xdr:blipFill>
      <xdr:spPr>
        <a:xfrm>
          <a:off x="7235213" y="4150871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1248775</xdr:colOff>
      <xdr:row>12</xdr:row>
      <xdr:rowOff>309979</xdr:rowOff>
    </xdr:from>
    <xdr:to>
      <xdr:col>9</xdr:col>
      <xdr:colOff>1459087</xdr:colOff>
      <xdr:row>12</xdr:row>
      <xdr:rowOff>518099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8BA5098D-18BA-4293-A8D4-F2E95D711D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98" t="16143" r="21130" b="16000"/>
        <a:stretch/>
      </xdr:blipFill>
      <xdr:spPr>
        <a:xfrm>
          <a:off x="7818451" y="4150871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10</xdr:row>
      <xdr:rowOff>41605</xdr:rowOff>
    </xdr:from>
    <xdr:to>
      <xdr:col>9</xdr:col>
      <xdr:colOff>1172452</xdr:colOff>
      <xdr:row>11</xdr:row>
      <xdr:rowOff>100425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992EE73C-DE3F-4D03-A989-E846999B6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121" t="16508" r="20877" b="14156"/>
        <a:stretch/>
      </xdr:blipFill>
      <xdr:spPr>
        <a:xfrm>
          <a:off x="7531816" y="3563281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10</xdr:row>
      <xdr:rowOff>41605</xdr:rowOff>
    </xdr:from>
    <xdr:to>
      <xdr:col>9</xdr:col>
      <xdr:colOff>1737015</xdr:colOff>
      <xdr:row>11</xdr:row>
      <xdr:rowOff>94378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CC5C4CB4-A63C-477F-AA0B-6B3BCAAD50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96" t="16031" r="20450" b="14854"/>
        <a:stretch/>
      </xdr:blipFill>
      <xdr:spPr>
        <a:xfrm>
          <a:off x="8096379" y="3563281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22616</xdr:rowOff>
    </xdr:from>
    <xdr:to>
      <xdr:col>9</xdr:col>
      <xdr:colOff>596166</xdr:colOff>
      <xdr:row>12</xdr:row>
      <xdr:rowOff>223898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140E6DC4-A9D3-4608-A5DC-239A4D1DA3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074" t="16821" r="20625" b="15868"/>
        <a:stretch/>
      </xdr:blipFill>
      <xdr:spPr>
        <a:xfrm>
          <a:off x="6955530" y="3863508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22616</xdr:rowOff>
    </xdr:from>
    <xdr:to>
      <xdr:col>9</xdr:col>
      <xdr:colOff>1172452</xdr:colOff>
      <xdr:row>12</xdr:row>
      <xdr:rowOff>231017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6A4CCD44-3F5D-4BAD-835A-AD9AABF598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01" t="15926" r="20820" b="15588"/>
        <a:stretch/>
      </xdr:blipFill>
      <xdr:spPr>
        <a:xfrm>
          <a:off x="7531816" y="3863508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309979</xdr:rowOff>
    </xdr:from>
    <xdr:to>
      <xdr:col>9</xdr:col>
      <xdr:colOff>596166</xdr:colOff>
      <xdr:row>12</xdr:row>
      <xdr:rowOff>514689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8CC0EF3A-9828-44FA-9E9F-B3BA082FB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4" t="19851" r="29137" b="19586"/>
        <a:stretch/>
      </xdr:blipFill>
      <xdr:spPr>
        <a:xfrm>
          <a:off x="6955530" y="4150871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22616</xdr:rowOff>
    </xdr:from>
    <xdr:to>
      <xdr:col>9</xdr:col>
      <xdr:colOff>1737015</xdr:colOff>
      <xdr:row>12</xdr:row>
      <xdr:rowOff>231593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4D160815-3444-420D-9DF6-0431E0581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815" t="19927" r="29137" b="19927"/>
        <a:stretch/>
      </xdr:blipFill>
      <xdr:spPr>
        <a:xfrm>
          <a:off x="8096379" y="3863508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962140</xdr:colOff>
      <xdr:row>12</xdr:row>
      <xdr:rowOff>309979</xdr:rowOff>
    </xdr:from>
    <xdr:to>
      <xdr:col>9</xdr:col>
      <xdr:colOff>1172452</xdr:colOff>
      <xdr:row>12</xdr:row>
      <xdr:rowOff>514689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1515BF57-E053-48EF-8127-B4409F481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49" t="19809" r="29301" b="19626"/>
        <a:stretch/>
      </xdr:blipFill>
      <xdr:spPr>
        <a:xfrm>
          <a:off x="7531816" y="4150871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1526703</xdr:colOff>
      <xdr:row>12</xdr:row>
      <xdr:rowOff>309979</xdr:rowOff>
    </xdr:from>
    <xdr:to>
      <xdr:col>9</xdr:col>
      <xdr:colOff>1737015</xdr:colOff>
      <xdr:row>12</xdr:row>
      <xdr:rowOff>516480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0763D54-3594-4334-A7BF-79F4F9EC4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505" t="19773" r="28953" b="20080"/>
        <a:stretch/>
      </xdr:blipFill>
      <xdr:spPr>
        <a:xfrm>
          <a:off x="8096379" y="4150871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12</xdr:row>
      <xdr:rowOff>630879</xdr:rowOff>
    </xdr:from>
    <xdr:to>
      <xdr:col>9</xdr:col>
      <xdr:colOff>596166</xdr:colOff>
      <xdr:row>13</xdr:row>
      <xdr:rowOff>38112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42087F7-6AAB-433E-8A3F-6CA4271540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36608" t="19737" r="28972" b="20116"/>
        <a:stretch/>
      </xdr:blipFill>
      <xdr:spPr>
        <a:xfrm>
          <a:off x="6955530" y="4471771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385854</xdr:colOff>
      <xdr:row>10</xdr:row>
      <xdr:rowOff>41605</xdr:rowOff>
    </xdr:from>
    <xdr:to>
      <xdr:col>9</xdr:col>
      <xdr:colOff>596166</xdr:colOff>
      <xdr:row>11</xdr:row>
      <xdr:rowOff>97458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A1AD1837-84D3-443B-981E-E873E0473A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1438" t="19630" r="58625" b="19819"/>
        <a:stretch/>
      </xdr:blipFill>
      <xdr:spPr>
        <a:xfrm>
          <a:off x="6955530" y="3563281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323079</xdr:rowOff>
    </xdr:from>
    <xdr:to>
      <xdr:col>5</xdr:col>
      <xdr:colOff>589833</xdr:colOff>
      <xdr:row>24</xdr:row>
      <xdr:rowOff>548641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4FFF39D3-01FC-4892-953C-380B0705D270}"/>
            </a:ext>
          </a:extLst>
        </xdr:cNvPr>
        <xdr:cNvSpPr>
          <a:spLocks noChangeAspect="1"/>
        </xdr:cNvSpPr>
      </xdr:nvSpPr>
      <xdr:spPr>
        <a:xfrm>
          <a:off x="4111958" y="879651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 editAs="oneCell">
    <xdr:from>
      <xdr:col>3</xdr:col>
      <xdr:colOff>708779</xdr:colOff>
      <xdr:row>24</xdr:row>
      <xdr:rowOff>181292</xdr:rowOff>
    </xdr:from>
    <xdr:to>
      <xdr:col>4</xdr:col>
      <xdr:colOff>145532</xdr:colOff>
      <xdr:row>24</xdr:row>
      <xdr:rowOff>513823</xdr:rowOff>
    </xdr:to>
    <xdr:pic>
      <xdr:nvPicPr>
        <xdr:cNvPr id="96" name="Picture 238">
          <a:extLst>
            <a:ext uri="{FF2B5EF4-FFF2-40B4-BE49-F238E27FC236}">
              <a16:creationId xmlns:a16="http://schemas.microsoft.com/office/drawing/2014/main" id="{FF3A0549-1118-4AC5-9F80-8144D71F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4259" y="8654732"/>
          <a:ext cx="335913" cy="332531"/>
        </a:xfrm>
        <a:prstGeom prst="rect">
          <a:avLst/>
        </a:prstGeom>
      </xdr:spPr>
    </xdr:pic>
    <xdr:clientData/>
  </xdr:twoCellAnchor>
  <xdr:twoCellAnchor>
    <xdr:from>
      <xdr:col>6</xdr:col>
      <xdr:colOff>309578</xdr:colOff>
      <xdr:row>24</xdr:row>
      <xdr:rowOff>330699</xdr:rowOff>
    </xdr:from>
    <xdr:to>
      <xdr:col>6</xdr:col>
      <xdr:colOff>521253</xdr:colOff>
      <xdr:row>24</xdr:row>
      <xdr:rowOff>556261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F3F859DE-FB7D-4E74-91E0-3ABBDD4B4384}"/>
            </a:ext>
          </a:extLst>
        </xdr:cNvPr>
        <xdr:cNvSpPr>
          <a:spLocks noChangeAspect="1"/>
        </xdr:cNvSpPr>
      </xdr:nvSpPr>
      <xdr:spPr>
        <a:xfrm>
          <a:off x="4942538" y="880413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300218</xdr:rowOff>
    </xdr:from>
    <xdr:to>
      <xdr:col>6</xdr:col>
      <xdr:colOff>625490</xdr:colOff>
      <xdr:row>24</xdr:row>
      <xdr:rowOff>474667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C797B3BA-A0F6-4611-81DE-175BDD448EAD}"/>
            </a:ext>
          </a:extLst>
        </xdr:cNvPr>
        <xdr:cNvSpPr/>
      </xdr:nvSpPr>
      <xdr:spPr>
        <a:xfrm>
          <a:off x="5079698" y="877365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175260</xdr:colOff>
      <xdr:row>12</xdr:row>
      <xdr:rowOff>121920</xdr:rowOff>
    </xdr:from>
    <xdr:to>
      <xdr:col>2</xdr:col>
      <xdr:colOff>514054</xdr:colOff>
      <xdr:row>12</xdr:row>
      <xdr:rowOff>408812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5ECAE8E6-98C9-429E-B005-4EDB0A743B39}"/>
            </a:ext>
          </a:extLst>
        </xdr:cNvPr>
        <xdr:cNvGrpSpPr/>
      </xdr:nvGrpSpPr>
      <xdr:grpSpPr>
        <a:xfrm>
          <a:off x="1327785" y="395097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53DDA324-D0F1-4A0C-893D-33839C08412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E825E28B-7855-4FD3-BC93-0399D7C118A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144780</xdr:colOff>
      <xdr:row>15</xdr:row>
      <xdr:rowOff>148590</xdr:rowOff>
    </xdr:from>
    <xdr:to>
      <xdr:col>1</xdr:col>
      <xdr:colOff>483574</xdr:colOff>
      <xdr:row>15</xdr:row>
      <xdr:rowOff>435482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92A01BA3-BCF9-4EA4-BFD9-DDFC9375C344}"/>
            </a:ext>
          </a:extLst>
        </xdr:cNvPr>
        <xdr:cNvGrpSpPr/>
      </xdr:nvGrpSpPr>
      <xdr:grpSpPr>
        <a:xfrm>
          <a:off x="297180" y="5111115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2C82C074-B0C6-4998-A784-A4517F91CA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298CFD26-6A46-45A0-A609-F158808875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144780</xdr:colOff>
      <xdr:row>18</xdr:row>
      <xdr:rowOff>190500</xdr:rowOff>
    </xdr:from>
    <xdr:to>
      <xdr:col>1</xdr:col>
      <xdr:colOff>483574</xdr:colOff>
      <xdr:row>18</xdr:row>
      <xdr:rowOff>477392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B7841151-3005-463C-831B-F29F64D73441}"/>
            </a:ext>
          </a:extLst>
        </xdr:cNvPr>
        <xdr:cNvGrpSpPr/>
      </xdr:nvGrpSpPr>
      <xdr:grpSpPr>
        <a:xfrm>
          <a:off x="297180" y="6276975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62623322-359A-4AF0-898E-2B4A92478F6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81C7662D-B1AA-4A1E-95DC-9ACA26CBBD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259080</xdr:colOff>
      <xdr:row>21</xdr:row>
      <xdr:rowOff>281940</xdr:rowOff>
    </xdr:from>
    <xdr:to>
      <xdr:col>1</xdr:col>
      <xdr:colOff>597874</xdr:colOff>
      <xdr:row>21</xdr:row>
      <xdr:rowOff>568832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6F161628-4B3E-46F5-8684-7D3A9E10C821}"/>
            </a:ext>
          </a:extLst>
        </xdr:cNvPr>
        <xdr:cNvGrpSpPr/>
      </xdr:nvGrpSpPr>
      <xdr:grpSpPr>
        <a:xfrm>
          <a:off x="411480" y="7492365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8CF9B4A7-084A-40CE-943F-4433856DC85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C8F9176D-1429-429E-B5CD-AB255FD51F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299377</xdr:colOff>
      <xdr:row>24</xdr:row>
      <xdr:rowOff>59371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C17AA5C9-A775-44B0-A1D5-07377046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6925" y="390525"/>
          <a:ext cx="7766977" cy="8041321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83058D6B-054D-4F09-AD84-76AE8504D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8108" y="7422091"/>
          <a:ext cx="310669" cy="342900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4" name="Image 57">
          <a:extLst>
            <a:ext uri="{FF2B5EF4-FFF2-40B4-BE49-F238E27FC236}">
              <a16:creationId xmlns:a16="http://schemas.microsoft.com/office/drawing/2014/main" id="{2E057983-3A0D-4E66-8091-CFB85C77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40" y="8271313"/>
          <a:ext cx="224731" cy="216927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" name="Picture 17">
          <a:extLst>
            <a:ext uri="{FF2B5EF4-FFF2-40B4-BE49-F238E27FC236}">
              <a16:creationId xmlns:a16="http://schemas.microsoft.com/office/drawing/2014/main" id="{9F91BDF1-6C94-4E7F-9E96-35A890014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7" name="Picture 272">
          <a:extLst>
            <a:ext uri="{FF2B5EF4-FFF2-40B4-BE49-F238E27FC236}">
              <a16:creationId xmlns:a16="http://schemas.microsoft.com/office/drawing/2014/main" id="{B9FDE62F-4EBC-4BC1-B104-FDE19226B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894" y="3111226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B4DDFF8F-CB68-44D7-8B28-26DBE9FB1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35380" y="3115883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309299</xdr:colOff>
      <xdr:row>9</xdr:row>
      <xdr:rowOff>420867</xdr:rowOff>
    </xdr:from>
    <xdr:to>
      <xdr:col>5</xdr:col>
      <xdr:colOff>647018</xdr:colOff>
      <xdr:row>9</xdr:row>
      <xdr:rowOff>752833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id="{857EE65A-C661-49D0-90FC-960CA489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4975" y="3111894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108837</xdr:colOff>
      <xdr:row>12</xdr:row>
      <xdr:rowOff>416338</xdr:rowOff>
    </xdr:from>
    <xdr:to>
      <xdr:col>2</xdr:col>
      <xdr:colOff>451675</xdr:colOff>
      <xdr:row>12</xdr:row>
      <xdr:rowOff>759238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B6C95619-ACDC-4DA4-9877-995AA5F7B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5432" y="4226338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530843</xdr:colOff>
      <xdr:row>12</xdr:row>
      <xdr:rowOff>412679</xdr:rowOff>
    </xdr:from>
    <xdr:to>
      <xdr:col>2</xdr:col>
      <xdr:colOff>870803</xdr:colOff>
      <xdr:row>12</xdr:row>
      <xdr:rowOff>744645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72A7087F-8713-4C16-A740-37C2EDB61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7438" y="422267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145274</xdr:colOff>
      <xdr:row>15</xdr:row>
      <xdr:rowOff>406568</xdr:rowOff>
    </xdr:from>
    <xdr:to>
      <xdr:col>2</xdr:col>
      <xdr:colOff>488112</xdr:colOff>
      <xdr:row>15</xdr:row>
      <xdr:rowOff>749468</xdr:rowOff>
    </xdr:to>
    <xdr:pic>
      <xdr:nvPicPr>
        <xdr:cNvPr id="12" name="Picture 239">
          <a:extLst>
            <a:ext uri="{FF2B5EF4-FFF2-40B4-BE49-F238E27FC236}">
              <a16:creationId xmlns:a16="http://schemas.microsoft.com/office/drawing/2014/main" id="{8A166546-D270-46CF-A1E2-278D73EA5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1869" y="534240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286531</xdr:colOff>
      <xdr:row>12</xdr:row>
      <xdr:rowOff>412678</xdr:rowOff>
    </xdr:from>
    <xdr:to>
      <xdr:col>5</xdr:col>
      <xdr:colOff>626491</xdr:colOff>
      <xdr:row>12</xdr:row>
      <xdr:rowOff>744644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A559B608-534C-4219-A41F-F3E283B7B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62207" y="422267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DED99B4B-8BB9-4D75-9BC6-D8AD75C7B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01110" y="7467339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235763</xdr:colOff>
      <xdr:row>9</xdr:row>
      <xdr:rowOff>401282</xdr:rowOff>
    </xdr:from>
    <xdr:to>
      <xdr:col>1</xdr:col>
      <xdr:colOff>573947</xdr:colOff>
      <xdr:row>9</xdr:row>
      <xdr:rowOff>744182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BD9FBA0D-4100-4A2B-9A90-3231DD727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3060" y="3092309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D123293-73FF-46A2-BF3D-7C6FC7EE1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2060" y="29307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250866</xdr:colOff>
      <xdr:row>12</xdr:row>
      <xdr:rowOff>402655</xdr:rowOff>
    </xdr:from>
    <xdr:to>
      <xdr:col>1</xdr:col>
      <xdr:colOff>589050</xdr:colOff>
      <xdr:row>12</xdr:row>
      <xdr:rowOff>745555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id="{01CE35E9-62E9-43E1-A7C1-0E9E4D7A0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8163" y="4212655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265969</xdr:colOff>
      <xdr:row>15</xdr:row>
      <xdr:rowOff>417757</xdr:rowOff>
    </xdr:from>
    <xdr:to>
      <xdr:col>1</xdr:col>
      <xdr:colOff>604153</xdr:colOff>
      <xdr:row>15</xdr:row>
      <xdr:rowOff>760657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id="{720479A1-93D1-4015-9D3A-802A6FCC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3266" y="5353595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152400</xdr:colOff>
      <xdr:row>7</xdr:row>
      <xdr:rowOff>81796</xdr:rowOff>
    </xdr:from>
    <xdr:to>
      <xdr:col>9</xdr:col>
      <xdr:colOff>2606040</xdr:colOff>
      <xdr:row>15</xdr:row>
      <xdr:rowOff>477049</xdr:rowOff>
    </xdr:to>
    <xdr:sp macro="" textlink="">
      <xdr:nvSpPr>
        <xdr:cNvPr id="139" name="Rectangle 138">
          <a:extLst>
            <a:ext uri="{FF2B5EF4-FFF2-40B4-BE49-F238E27FC236}">
              <a16:creationId xmlns:a16="http://schemas.microsoft.com/office/drawing/2014/main" id="{755CBA95-230D-48C8-AF67-B10F7EC635E8}"/>
            </a:ext>
          </a:extLst>
        </xdr:cNvPr>
        <xdr:cNvSpPr/>
      </xdr:nvSpPr>
      <xdr:spPr>
        <a:xfrm>
          <a:off x="6730253" y="2451840"/>
          <a:ext cx="2453640" cy="297260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290503</xdr:colOff>
      <xdr:row>12</xdr:row>
      <xdr:rowOff>183321</xdr:rowOff>
    </xdr:from>
    <xdr:to>
      <xdr:col>9</xdr:col>
      <xdr:colOff>651481</xdr:colOff>
      <xdr:row>12</xdr:row>
      <xdr:rowOff>510794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50295E9D-9E33-4D40-BDC7-B575B66DD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15238" y="401664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331729</xdr:colOff>
      <xdr:row>12</xdr:row>
      <xdr:rowOff>662210</xdr:rowOff>
    </xdr:from>
    <xdr:to>
      <xdr:col>9</xdr:col>
      <xdr:colOff>692708</xdr:colOff>
      <xdr:row>14</xdr:row>
      <xdr:rowOff>15374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E6482957-8F41-4683-97E9-7FBD9941F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56464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292972</xdr:colOff>
      <xdr:row>14</xdr:row>
      <xdr:rowOff>134319</xdr:rowOff>
    </xdr:from>
    <xdr:to>
      <xdr:col>9</xdr:col>
      <xdr:colOff>653950</xdr:colOff>
      <xdr:row>15</xdr:row>
      <xdr:rowOff>302649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248B5592-8EFA-49DE-A8C3-227A4F9D8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17707" y="4939584"/>
          <a:ext cx="360978" cy="331616"/>
        </a:xfrm>
        <a:prstGeom prst="rect">
          <a:avLst/>
        </a:prstGeom>
      </xdr:spPr>
    </xdr:pic>
    <xdr:clientData/>
  </xdr:twoCellAnchor>
  <xdr:twoCellAnchor>
    <xdr:from>
      <xdr:col>9</xdr:col>
      <xdr:colOff>843617</xdr:colOff>
      <xdr:row>12</xdr:row>
      <xdr:rowOff>183321</xdr:rowOff>
    </xdr:from>
    <xdr:to>
      <xdr:col>9</xdr:col>
      <xdr:colOff>1204596</xdr:colOff>
      <xdr:row>12</xdr:row>
      <xdr:rowOff>510794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5E932854-A1EA-44D8-8408-DC337BB83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352" y="401664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1396731</xdr:colOff>
      <xdr:row>12</xdr:row>
      <xdr:rowOff>183321</xdr:rowOff>
    </xdr:from>
    <xdr:to>
      <xdr:col>9</xdr:col>
      <xdr:colOff>1757710</xdr:colOff>
      <xdr:row>12</xdr:row>
      <xdr:rowOff>510794</xdr:rowOff>
    </xdr:to>
    <xdr:pic>
      <xdr:nvPicPr>
        <xdr:cNvPr id="152" name="Picture 13">
          <a:extLst>
            <a:ext uri="{FF2B5EF4-FFF2-40B4-BE49-F238E27FC236}">
              <a16:creationId xmlns:a16="http://schemas.microsoft.com/office/drawing/2014/main" id="{EAF8E02D-37F0-45DF-88B0-BD326906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21466" y="401664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1949846</xdr:colOff>
      <xdr:row>12</xdr:row>
      <xdr:rowOff>183321</xdr:rowOff>
    </xdr:from>
    <xdr:to>
      <xdr:col>9</xdr:col>
      <xdr:colOff>2310825</xdr:colOff>
      <xdr:row>12</xdr:row>
      <xdr:rowOff>510794</xdr:rowOff>
    </xdr:to>
    <xdr:pic>
      <xdr:nvPicPr>
        <xdr:cNvPr id="153" name="Picture 13">
          <a:extLst>
            <a:ext uri="{FF2B5EF4-FFF2-40B4-BE49-F238E27FC236}">
              <a16:creationId xmlns:a16="http://schemas.microsoft.com/office/drawing/2014/main" id="{DD097E3C-A7DA-43D3-AA2F-FA38B89AA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4581" y="401664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877985</xdr:colOff>
      <xdr:row>12</xdr:row>
      <xdr:rowOff>662210</xdr:rowOff>
    </xdr:from>
    <xdr:to>
      <xdr:col>9</xdr:col>
      <xdr:colOff>1238964</xdr:colOff>
      <xdr:row>14</xdr:row>
      <xdr:rowOff>15374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id="{E92771A1-41B0-4617-A987-ABCB77E91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02720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1424242</xdr:colOff>
      <xdr:row>12</xdr:row>
      <xdr:rowOff>662210</xdr:rowOff>
    </xdr:from>
    <xdr:to>
      <xdr:col>9</xdr:col>
      <xdr:colOff>1785221</xdr:colOff>
      <xdr:row>14</xdr:row>
      <xdr:rowOff>15374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15C47217-6D2D-4501-8F11-94870794F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48977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1970498</xdr:colOff>
      <xdr:row>12</xdr:row>
      <xdr:rowOff>662210</xdr:rowOff>
    </xdr:from>
    <xdr:to>
      <xdr:col>9</xdr:col>
      <xdr:colOff>2331477</xdr:colOff>
      <xdr:row>14</xdr:row>
      <xdr:rowOff>15374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297A9DC7-2E33-4AFE-B945-A92CDF74C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95233" y="4495537"/>
          <a:ext cx="360979" cy="325102"/>
        </a:xfrm>
        <a:prstGeom prst="rect">
          <a:avLst/>
        </a:prstGeom>
      </xdr:spPr>
    </xdr:pic>
    <xdr:clientData/>
  </xdr:twoCellAnchor>
  <xdr:twoCellAnchor>
    <xdr:from>
      <xdr:col>9</xdr:col>
      <xdr:colOff>845263</xdr:colOff>
      <xdr:row>14</xdr:row>
      <xdr:rowOff>134319</xdr:rowOff>
    </xdr:from>
    <xdr:to>
      <xdr:col>9</xdr:col>
      <xdr:colOff>1206242</xdr:colOff>
      <xdr:row>15</xdr:row>
      <xdr:rowOff>302649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26D45CDD-C74D-494B-BE66-C11A64A6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9998" y="4939584"/>
          <a:ext cx="360979" cy="331616"/>
        </a:xfrm>
        <a:prstGeom prst="rect">
          <a:avLst/>
        </a:prstGeom>
      </xdr:spPr>
    </xdr:pic>
    <xdr:clientData/>
  </xdr:twoCellAnchor>
  <xdr:twoCellAnchor>
    <xdr:from>
      <xdr:col>9</xdr:col>
      <xdr:colOff>1397553</xdr:colOff>
      <xdr:row>14</xdr:row>
      <xdr:rowOff>134319</xdr:rowOff>
    </xdr:from>
    <xdr:to>
      <xdr:col>9</xdr:col>
      <xdr:colOff>1758532</xdr:colOff>
      <xdr:row>15</xdr:row>
      <xdr:rowOff>302649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7EBE4F26-B379-4922-92B9-8165E8893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022288" y="4939584"/>
          <a:ext cx="360979" cy="331616"/>
        </a:xfrm>
        <a:prstGeom prst="rect">
          <a:avLst/>
        </a:prstGeom>
      </xdr:spPr>
    </xdr:pic>
    <xdr:clientData/>
  </xdr:twoCellAnchor>
  <xdr:twoCellAnchor>
    <xdr:from>
      <xdr:col>9</xdr:col>
      <xdr:colOff>1949844</xdr:colOff>
      <xdr:row>14</xdr:row>
      <xdr:rowOff>134319</xdr:rowOff>
    </xdr:from>
    <xdr:to>
      <xdr:col>9</xdr:col>
      <xdr:colOff>2310823</xdr:colOff>
      <xdr:row>15</xdr:row>
      <xdr:rowOff>302649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15CCE757-C8FA-4D0A-9C89-FA4CDFD76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74579" y="4939584"/>
          <a:ext cx="360979" cy="33161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82" name="Image 63">
          <a:extLst>
            <a:ext uri="{FF2B5EF4-FFF2-40B4-BE49-F238E27FC236}">
              <a16:creationId xmlns:a16="http://schemas.microsoft.com/office/drawing/2014/main" id="{E1B25F34-99B8-45C7-9EF7-38ED71554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30512" y="2843093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419877</xdr:colOff>
      <xdr:row>9</xdr:row>
      <xdr:rowOff>84158</xdr:rowOff>
    </xdr:from>
    <xdr:to>
      <xdr:col>9</xdr:col>
      <xdr:colOff>637791</xdr:colOff>
      <xdr:row>9</xdr:row>
      <xdr:rowOff>313831</xdr:rowOff>
    </xdr:to>
    <xdr:pic>
      <xdr:nvPicPr>
        <xdr:cNvPr id="97" name="Image 63">
          <a:extLst>
            <a:ext uri="{FF2B5EF4-FFF2-40B4-BE49-F238E27FC236}">
              <a16:creationId xmlns:a16="http://schemas.microsoft.com/office/drawing/2014/main" id="{D253FE77-A1E1-47E7-9472-7C47CF3E8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999971" y="2782534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982824</xdr:colOff>
      <xdr:row>9</xdr:row>
      <xdr:rowOff>84158</xdr:rowOff>
    </xdr:from>
    <xdr:to>
      <xdr:col>9</xdr:col>
      <xdr:colOff>1200738</xdr:colOff>
      <xdr:row>9</xdr:row>
      <xdr:rowOff>313831</xdr:rowOff>
    </xdr:to>
    <xdr:pic>
      <xdr:nvPicPr>
        <xdr:cNvPr id="99" name="Image 63">
          <a:extLst>
            <a:ext uri="{FF2B5EF4-FFF2-40B4-BE49-F238E27FC236}">
              <a16:creationId xmlns:a16="http://schemas.microsoft.com/office/drawing/2014/main" id="{BA42F2B2-43BA-4911-8A3A-0DC23BB4A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62918" y="2782534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1545771</xdr:colOff>
      <xdr:row>9</xdr:row>
      <xdr:rowOff>84158</xdr:rowOff>
    </xdr:from>
    <xdr:to>
      <xdr:col>9</xdr:col>
      <xdr:colOff>1763685</xdr:colOff>
      <xdr:row>9</xdr:row>
      <xdr:rowOff>313831</xdr:rowOff>
    </xdr:to>
    <xdr:pic>
      <xdr:nvPicPr>
        <xdr:cNvPr id="100" name="Image 63">
          <a:extLst>
            <a:ext uri="{FF2B5EF4-FFF2-40B4-BE49-F238E27FC236}">
              <a16:creationId xmlns:a16="http://schemas.microsoft.com/office/drawing/2014/main" id="{C338D57C-09CD-46E1-9B19-39F7F904E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25865" y="2782534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2108718</xdr:colOff>
      <xdr:row>9</xdr:row>
      <xdr:rowOff>84158</xdr:rowOff>
    </xdr:from>
    <xdr:to>
      <xdr:col>9</xdr:col>
      <xdr:colOff>2326632</xdr:colOff>
      <xdr:row>9</xdr:row>
      <xdr:rowOff>313831</xdr:rowOff>
    </xdr:to>
    <xdr:pic>
      <xdr:nvPicPr>
        <xdr:cNvPr id="101" name="Image 63">
          <a:extLst>
            <a:ext uri="{FF2B5EF4-FFF2-40B4-BE49-F238E27FC236}">
              <a16:creationId xmlns:a16="http://schemas.microsoft.com/office/drawing/2014/main" id="{37675AFA-2DD9-42B3-B56E-641AC94C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88812" y="2782534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390299</xdr:colOff>
      <xdr:row>11</xdr:row>
      <xdr:rowOff>37154</xdr:rowOff>
    </xdr:from>
    <xdr:to>
      <xdr:col>9</xdr:col>
      <xdr:colOff>615030</xdr:colOff>
      <xdr:row>12</xdr:row>
      <xdr:rowOff>89744</xdr:rowOff>
    </xdr:to>
    <xdr:pic>
      <xdr:nvPicPr>
        <xdr:cNvPr id="107" name="Image 57">
          <a:extLst>
            <a:ext uri="{FF2B5EF4-FFF2-40B4-BE49-F238E27FC236}">
              <a16:creationId xmlns:a16="http://schemas.microsoft.com/office/drawing/2014/main" id="{85849996-A396-4903-B395-BE206992A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68152" y="3690272"/>
          <a:ext cx="224731" cy="215075"/>
        </a:xfrm>
        <a:prstGeom prst="rect">
          <a:avLst/>
        </a:prstGeom>
      </xdr:spPr>
    </xdr:pic>
    <xdr:clientData/>
  </xdr:twoCellAnchor>
  <xdr:twoCellAnchor editAs="oneCell">
    <xdr:from>
      <xdr:col>9</xdr:col>
      <xdr:colOff>1024869</xdr:colOff>
      <xdr:row>11</xdr:row>
      <xdr:rowOff>90538</xdr:rowOff>
    </xdr:from>
    <xdr:to>
      <xdr:col>9</xdr:col>
      <xdr:colOff>1139845</xdr:colOff>
      <xdr:row>12</xdr:row>
      <xdr:rowOff>38383</xdr:rowOff>
    </xdr:to>
    <xdr:pic>
      <xdr:nvPicPr>
        <xdr:cNvPr id="119" name="Image 57">
          <a:extLst>
            <a:ext uri="{FF2B5EF4-FFF2-40B4-BE49-F238E27FC236}">
              <a16:creationId xmlns:a16="http://schemas.microsoft.com/office/drawing/2014/main" id="{74F96904-2CCD-4149-9B04-60F750992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2722" y="3743656"/>
          <a:ext cx="114976" cy="110330"/>
        </a:xfrm>
        <a:prstGeom prst="rect">
          <a:avLst/>
        </a:prstGeom>
      </xdr:spPr>
    </xdr:pic>
    <xdr:clientData/>
  </xdr:twoCellAnchor>
  <xdr:twoCellAnchor editAs="oneCell">
    <xdr:from>
      <xdr:col>9</xdr:col>
      <xdr:colOff>1558699</xdr:colOff>
      <xdr:row>11</xdr:row>
      <xdr:rowOff>81927</xdr:rowOff>
    </xdr:from>
    <xdr:to>
      <xdr:col>9</xdr:col>
      <xdr:colOff>1790915</xdr:colOff>
      <xdr:row>12</xdr:row>
      <xdr:rowOff>40457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CEE208B6-4FC5-4D72-9C3E-FCD3FDFDD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-3331" b="43856"/>
        <a:stretch/>
      </xdr:blipFill>
      <xdr:spPr>
        <a:xfrm>
          <a:off x="8136552" y="3735045"/>
          <a:ext cx="232216" cy="121015"/>
        </a:xfrm>
        <a:prstGeom prst="rect">
          <a:avLst/>
        </a:prstGeom>
      </xdr:spPr>
    </xdr:pic>
    <xdr:clientData/>
  </xdr:twoCellAnchor>
  <xdr:twoCellAnchor editAs="oneCell">
    <xdr:from>
      <xdr:col>9</xdr:col>
      <xdr:colOff>2150217</xdr:colOff>
      <xdr:row>11</xdr:row>
      <xdr:rowOff>131005</xdr:rowOff>
    </xdr:from>
    <xdr:to>
      <xdr:col>9</xdr:col>
      <xdr:colOff>2269089</xdr:colOff>
      <xdr:row>12</xdr:row>
      <xdr:rowOff>30762</xdr:rowOff>
    </xdr:to>
    <xdr:pic>
      <xdr:nvPicPr>
        <xdr:cNvPr id="123" name="Image 57">
          <a:extLst>
            <a:ext uri="{FF2B5EF4-FFF2-40B4-BE49-F238E27FC236}">
              <a16:creationId xmlns:a16="http://schemas.microsoft.com/office/drawing/2014/main" id="{7ECEED83-26CE-4512-90DA-C3A8DEF47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-3331" b="43856"/>
        <a:stretch/>
      </xdr:blipFill>
      <xdr:spPr>
        <a:xfrm>
          <a:off x="8728070" y="3784123"/>
          <a:ext cx="118872" cy="62242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172" name="Image 63">
          <a:extLst>
            <a:ext uri="{FF2B5EF4-FFF2-40B4-BE49-F238E27FC236}">
              <a16:creationId xmlns:a16="http://schemas.microsoft.com/office/drawing/2014/main" id="{6A3E3386-4556-4F40-B3B9-BC095EB2C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60868" y="2844214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173" name="Image 57">
          <a:extLst>
            <a:ext uri="{FF2B5EF4-FFF2-40B4-BE49-F238E27FC236}">
              <a16:creationId xmlns:a16="http://schemas.microsoft.com/office/drawing/2014/main" id="{04B2AA66-8808-4FB1-9E42-EF81D1EAF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9568" y="2851594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112165</xdr:colOff>
      <xdr:row>9</xdr:row>
      <xdr:rowOff>150320</xdr:rowOff>
    </xdr:from>
    <xdr:to>
      <xdr:col>4</xdr:col>
      <xdr:colOff>330079</xdr:colOff>
      <xdr:row>9</xdr:row>
      <xdr:rowOff>379993</xdr:rowOff>
    </xdr:to>
    <xdr:pic>
      <xdr:nvPicPr>
        <xdr:cNvPr id="180" name="Image 63">
          <a:extLst>
            <a:ext uri="{FF2B5EF4-FFF2-40B4-BE49-F238E27FC236}">
              <a16:creationId xmlns:a16="http://schemas.microsoft.com/office/drawing/2014/main" id="{07E450F4-221C-4688-89EE-0F6774CDA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36047" y="2845335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480865</xdr:colOff>
      <xdr:row>9</xdr:row>
      <xdr:rowOff>157700</xdr:rowOff>
    </xdr:from>
    <xdr:to>
      <xdr:col>4</xdr:col>
      <xdr:colOff>705596</xdr:colOff>
      <xdr:row>9</xdr:row>
      <xdr:rowOff>372173</xdr:rowOff>
    </xdr:to>
    <xdr:pic>
      <xdr:nvPicPr>
        <xdr:cNvPr id="181" name="Image 57">
          <a:extLst>
            <a:ext uri="{FF2B5EF4-FFF2-40B4-BE49-F238E27FC236}">
              <a16:creationId xmlns:a16="http://schemas.microsoft.com/office/drawing/2014/main" id="{D7F05073-E09B-41D9-B865-8A993246D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4747" y="2852715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128868</xdr:colOff>
      <xdr:row>9</xdr:row>
      <xdr:rowOff>142468</xdr:rowOff>
    </xdr:from>
    <xdr:to>
      <xdr:col>5</xdr:col>
      <xdr:colOff>346782</xdr:colOff>
      <xdr:row>9</xdr:row>
      <xdr:rowOff>372141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id="{F0A2E12B-108B-48A1-9EFF-9B6BC6A1F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49221" y="2837483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497568</xdr:colOff>
      <xdr:row>9</xdr:row>
      <xdr:rowOff>149848</xdr:rowOff>
    </xdr:from>
    <xdr:to>
      <xdr:col>5</xdr:col>
      <xdr:colOff>722299</xdr:colOff>
      <xdr:row>9</xdr:row>
      <xdr:rowOff>364321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50AC3273-F4BB-4056-991C-8E969D23E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17921" y="2844863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319216</xdr:colOff>
      <xdr:row>9</xdr:row>
      <xdr:rowOff>37070</xdr:rowOff>
    </xdr:from>
    <xdr:to>
      <xdr:col>2</xdr:col>
      <xdr:colOff>539000</xdr:colOff>
      <xdr:row>9</xdr:row>
      <xdr:rowOff>244930</xdr:rowOff>
    </xdr:to>
    <xdr:sp macro="" textlink="">
      <xdr:nvSpPr>
        <xdr:cNvPr id="110" name="Oval 109">
          <a:extLst>
            <a:ext uri="{FF2B5EF4-FFF2-40B4-BE49-F238E27FC236}">
              <a16:creationId xmlns:a16="http://schemas.microsoft.com/office/drawing/2014/main" id="{069306BE-F41B-462D-853F-3243695A3F38}"/>
            </a:ext>
          </a:extLst>
        </xdr:cNvPr>
        <xdr:cNvSpPr/>
      </xdr:nvSpPr>
      <xdr:spPr>
        <a:xfrm>
          <a:off x="1348946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263611</xdr:colOff>
      <xdr:row>9</xdr:row>
      <xdr:rowOff>37070</xdr:rowOff>
    </xdr:from>
    <xdr:to>
      <xdr:col>3</xdr:col>
      <xdr:colOff>483395</xdr:colOff>
      <xdr:row>9</xdr:row>
      <xdr:rowOff>244930</xdr:rowOff>
    </xdr:to>
    <xdr:sp macro="" textlink="">
      <xdr:nvSpPr>
        <xdr:cNvPr id="112" name="Oval 111">
          <a:extLst>
            <a:ext uri="{FF2B5EF4-FFF2-40B4-BE49-F238E27FC236}">
              <a16:creationId xmlns:a16="http://schemas.microsoft.com/office/drawing/2014/main" id="{CAFE933B-ACCF-47B7-A0F4-6F2260FBE43B}"/>
            </a:ext>
          </a:extLst>
        </xdr:cNvPr>
        <xdr:cNvSpPr/>
      </xdr:nvSpPr>
      <xdr:spPr>
        <a:xfrm>
          <a:off x="2189206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642551</xdr:colOff>
      <xdr:row>9</xdr:row>
      <xdr:rowOff>37070</xdr:rowOff>
    </xdr:from>
    <xdr:to>
      <xdr:col>3</xdr:col>
      <xdr:colOff>862335</xdr:colOff>
      <xdr:row>9</xdr:row>
      <xdr:rowOff>244930</xdr:rowOff>
    </xdr:to>
    <xdr:sp macro="" textlink="">
      <xdr:nvSpPr>
        <xdr:cNvPr id="113" name="Oval 112">
          <a:extLst>
            <a:ext uri="{FF2B5EF4-FFF2-40B4-BE49-F238E27FC236}">
              <a16:creationId xmlns:a16="http://schemas.microsoft.com/office/drawing/2014/main" id="{35DB6731-8F61-4AA7-8D5A-FC1C1C1403CA}"/>
            </a:ext>
          </a:extLst>
        </xdr:cNvPr>
        <xdr:cNvSpPr/>
      </xdr:nvSpPr>
      <xdr:spPr>
        <a:xfrm>
          <a:off x="2568146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228601</xdr:colOff>
      <xdr:row>9</xdr:row>
      <xdr:rowOff>37070</xdr:rowOff>
    </xdr:from>
    <xdr:to>
      <xdr:col>4</xdr:col>
      <xdr:colOff>448385</xdr:colOff>
      <xdr:row>9</xdr:row>
      <xdr:rowOff>244930</xdr:rowOff>
    </xdr:to>
    <xdr:sp macro="" textlink="">
      <xdr:nvSpPr>
        <xdr:cNvPr id="114" name="Oval 113">
          <a:extLst>
            <a:ext uri="{FF2B5EF4-FFF2-40B4-BE49-F238E27FC236}">
              <a16:creationId xmlns:a16="http://schemas.microsoft.com/office/drawing/2014/main" id="{4CEBAEB2-DE41-425D-A07B-88A3BFA6D560}"/>
            </a:ext>
          </a:extLst>
        </xdr:cNvPr>
        <xdr:cNvSpPr/>
      </xdr:nvSpPr>
      <xdr:spPr>
        <a:xfrm>
          <a:off x="3050060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597244</xdr:colOff>
      <xdr:row>9</xdr:row>
      <xdr:rowOff>37070</xdr:rowOff>
    </xdr:from>
    <xdr:to>
      <xdr:col>4</xdr:col>
      <xdr:colOff>817028</xdr:colOff>
      <xdr:row>9</xdr:row>
      <xdr:rowOff>244930</xdr:rowOff>
    </xdr:to>
    <xdr:sp macro="" textlink="">
      <xdr:nvSpPr>
        <xdr:cNvPr id="115" name="Oval 114">
          <a:extLst>
            <a:ext uri="{FF2B5EF4-FFF2-40B4-BE49-F238E27FC236}">
              <a16:creationId xmlns:a16="http://schemas.microsoft.com/office/drawing/2014/main" id="{5962EBFD-65E3-4484-A80F-04B4AE7DA274}"/>
            </a:ext>
          </a:extLst>
        </xdr:cNvPr>
        <xdr:cNvSpPr/>
      </xdr:nvSpPr>
      <xdr:spPr>
        <a:xfrm>
          <a:off x="3418703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255373</xdr:colOff>
      <xdr:row>9</xdr:row>
      <xdr:rowOff>37070</xdr:rowOff>
    </xdr:from>
    <xdr:to>
      <xdr:col>5</xdr:col>
      <xdr:colOff>475157</xdr:colOff>
      <xdr:row>9</xdr:row>
      <xdr:rowOff>244930</xdr:rowOff>
    </xdr:to>
    <xdr:sp macro="" textlink="">
      <xdr:nvSpPr>
        <xdr:cNvPr id="116" name="Oval 115">
          <a:extLst>
            <a:ext uri="{FF2B5EF4-FFF2-40B4-BE49-F238E27FC236}">
              <a16:creationId xmlns:a16="http://schemas.microsoft.com/office/drawing/2014/main" id="{20435ED4-3D2B-4665-9ACB-26C4720DEEB7}"/>
            </a:ext>
          </a:extLst>
        </xdr:cNvPr>
        <xdr:cNvSpPr/>
      </xdr:nvSpPr>
      <xdr:spPr>
        <a:xfrm>
          <a:off x="3972697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634314</xdr:colOff>
      <xdr:row>9</xdr:row>
      <xdr:rowOff>37070</xdr:rowOff>
    </xdr:from>
    <xdr:to>
      <xdr:col>5</xdr:col>
      <xdr:colOff>854098</xdr:colOff>
      <xdr:row>9</xdr:row>
      <xdr:rowOff>244930</xdr:rowOff>
    </xdr:to>
    <xdr:sp macro="" textlink="">
      <xdr:nvSpPr>
        <xdr:cNvPr id="117" name="Oval 116">
          <a:extLst>
            <a:ext uri="{FF2B5EF4-FFF2-40B4-BE49-F238E27FC236}">
              <a16:creationId xmlns:a16="http://schemas.microsoft.com/office/drawing/2014/main" id="{E4DE8766-E5B4-4F8C-A762-95E027796A73}"/>
            </a:ext>
          </a:extLst>
        </xdr:cNvPr>
        <xdr:cNvSpPr/>
      </xdr:nvSpPr>
      <xdr:spPr>
        <a:xfrm>
          <a:off x="4351638" y="275555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2210676</xdr:colOff>
      <xdr:row>9</xdr:row>
      <xdr:rowOff>678728</xdr:rowOff>
    </xdr:from>
    <xdr:to>
      <xdr:col>9</xdr:col>
      <xdr:colOff>2420988</xdr:colOff>
      <xdr:row>10</xdr:row>
      <xdr:rowOff>84197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426DE800-24A9-4FD8-AADC-E38446708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801069" y="3377478"/>
          <a:ext cx="210312" cy="2128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698786</xdr:colOff>
      <xdr:row>9</xdr:row>
      <xdr:rowOff>394607</xdr:rowOff>
    </xdr:from>
    <xdr:to>
      <xdr:col>9</xdr:col>
      <xdr:colOff>909098</xdr:colOff>
      <xdr:row>9</xdr:row>
      <xdr:rowOff>596366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9D011A67-64A6-4D63-A262-4D9CD43CF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89179" y="3093357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1454730</xdr:colOff>
      <xdr:row>9</xdr:row>
      <xdr:rowOff>394607</xdr:rowOff>
    </xdr:from>
    <xdr:to>
      <xdr:col>9</xdr:col>
      <xdr:colOff>1665042</xdr:colOff>
      <xdr:row>9</xdr:row>
      <xdr:rowOff>598134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BA79D45F-4E3C-4B86-97CB-F58105C51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8045123" y="3093357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1832702</xdr:colOff>
      <xdr:row>9</xdr:row>
      <xdr:rowOff>402905</xdr:rowOff>
    </xdr:from>
    <xdr:to>
      <xdr:col>9</xdr:col>
      <xdr:colOff>2043014</xdr:colOff>
      <xdr:row>9</xdr:row>
      <xdr:rowOff>611621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450D8460-F665-48BC-99D7-EF490F131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423095" y="3101655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2210676</xdr:colOff>
      <xdr:row>9</xdr:row>
      <xdr:rowOff>393835</xdr:rowOff>
    </xdr:from>
    <xdr:to>
      <xdr:col>9</xdr:col>
      <xdr:colOff>2420988</xdr:colOff>
      <xdr:row>9</xdr:row>
      <xdr:rowOff>605203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72147281-7DD9-4465-A8EB-456C0592B7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801069" y="3092585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317414</xdr:colOff>
      <xdr:row>9</xdr:row>
      <xdr:rowOff>675760</xdr:rowOff>
    </xdr:from>
    <xdr:to>
      <xdr:col>9</xdr:col>
      <xdr:colOff>527726</xdr:colOff>
      <xdr:row>10</xdr:row>
      <xdr:rowOff>77913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60A1E69D-92A2-4678-B737-EEB2CD3BBD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907807" y="3374510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1832022</xdr:colOff>
      <xdr:row>9</xdr:row>
      <xdr:rowOff>673826</xdr:rowOff>
    </xdr:from>
    <xdr:to>
      <xdr:col>9</xdr:col>
      <xdr:colOff>2042334</xdr:colOff>
      <xdr:row>10</xdr:row>
      <xdr:rowOff>79847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6456614-2405-4541-A531-8F4DA1E51B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422415" y="3372576"/>
          <a:ext cx="210312" cy="2133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696066</xdr:colOff>
      <xdr:row>9</xdr:row>
      <xdr:rowOff>675864</xdr:rowOff>
    </xdr:from>
    <xdr:to>
      <xdr:col>9</xdr:col>
      <xdr:colOff>906378</xdr:colOff>
      <xdr:row>10</xdr:row>
      <xdr:rowOff>77809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65A183ED-2CC9-4BAE-A8F4-9D3DA563B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286459" y="3374614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1074718</xdr:colOff>
      <xdr:row>9</xdr:row>
      <xdr:rowOff>680152</xdr:rowOff>
    </xdr:from>
    <xdr:to>
      <xdr:col>9</xdr:col>
      <xdr:colOff>1285030</xdr:colOff>
      <xdr:row>10</xdr:row>
      <xdr:rowOff>82645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FC1F15E2-3CEA-4C1E-B72E-EA4E4887ED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665111" y="3378902"/>
          <a:ext cx="210312" cy="20985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1453370</xdr:colOff>
      <xdr:row>9</xdr:row>
      <xdr:rowOff>676455</xdr:rowOff>
    </xdr:from>
    <xdr:to>
      <xdr:col>9</xdr:col>
      <xdr:colOff>1663682</xdr:colOff>
      <xdr:row>10</xdr:row>
      <xdr:rowOff>77218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989FA796-B5F9-4D4A-97D5-0BEB98627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8043763" y="3375205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2213430</xdr:colOff>
      <xdr:row>7</xdr:row>
      <xdr:rowOff>131535</xdr:rowOff>
    </xdr:from>
    <xdr:to>
      <xdr:col>9</xdr:col>
      <xdr:colOff>2423742</xdr:colOff>
      <xdr:row>9</xdr:row>
      <xdr:rowOff>20495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C15865B2-95B7-492D-9840-EE3226683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803823" y="2512785"/>
          <a:ext cx="210312" cy="20646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1846004</xdr:colOff>
      <xdr:row>7</xdr:row>
      <xdr:rowOff>150770</xdr:rowOff>
    </xdr:from>
    <xdr:to>
      <xdr:col>9</xdr:col>
      <xdr:colOff>2056316</xdr:colOff>
      <xdr:row>9</xdr:row>
      <xdr:rowOff>46096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D0AE3B5A-59E9-445B-BAC9-90AFF00AF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436397" y="2532020"/>
          <a:ext cx="210312" cy="2128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1467350</xdr:colOff>
      <xdr:row>7</xdr:row>
      <xdr:rowOff>145868</xdr:rowOff>
    </xdr:from>
    <xdr:to>
      <xdr:col>9</xdr:col>
      <xdr:colOff>1677662</xdr:colOff>
      <xdr:row>9</xdr:row>
      <xdr:rowOff>41746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79590DA3-D4DB-47E4-8E92-9B7B726047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057743" y="2527118"/>
          <a:ext cx="210312" cy="2133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331394</xdr:colOff>
      <xdr:row>7</xdr:row>
      <xdr:rowOff>147906</xdr:rowOff>
    </xdr:from>
    <xdr:to>
      <xdr:col>9</xdr:col>
      <xdr:colOff>541706</xdr:colOff>
      <xdr:row>9</xdr:row>
      <xdr:rowOff>39708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221E63D2-FCE7-4636-8E61-48C78AD334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921787" y="2529156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710046</xdr:colOff>
      <xdr:row>7</xdr:row>
      <xdr:rowOff>152194</xdr:rowOff>
    </xdr:from>
    <xdr:to>
      <xdr:col>9</xdr:col>
      <xdr:colOff>920358</xdr:colOff>
      <xdr:row>9</xdr:row>
      <xdr:rowOff>44544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0E7F0F1-5110-426A-A85F-83DD138A1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300439" y="2533444"/>
          <a:ext cx="210312" cy="20985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1088698</xdr:colOff>
      <xdr:row>7</xdr:row>
      <xdr:rowOff>148497</xdr:rowOff>
    </xdr:from>
    <xdr:to>
      <xdr:col>9</xdr:col>
      <xdr:colOff>1299010</xdr:colOff>
      <xdr:row>9</xdr:row>
      <xdr:rowOff>39117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78988BD7-D40D-4C04-B474-FCEF1EAE3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679091" y="2529747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327660</xdr:colOff>
      <xdr:row>9</xdr:row>
      <xdr:rowOff>390456</xdr:rowOff>
    </xdr:from>
    <xdr:to>
      <xdr:col>9</xdr:col>
      <xdr:colOff>528828</xdr:colOff>
      <xdr:row>9</xdr:row>
      <xdr:rowOff>589198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98EFF8FF-43F7-410D-A8B0-428DD1851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926580" y="3087936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1076404</xdr:colOff>
      <xdr:row>9</xdr:row>
      <xdr:rowOff>396240</xdr:rowOff>
    </xdr:from>
    <xdr:to>
      <xdr:col>9</xdr:col>
      <xdr:colOff>1277572</xdr:colOff>
      <xdr:row>9</xdr:row>
      <xdr:rowOff>598654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FAB1123A-E612-4C98-AA2E-6FDAB1373D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675324" y="30937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6" name="Image 57">
          <a:extLst>
            <a:ext uri="{FF2B5EF4-FFF2-40B4-BE49-F238E27FC236}">
              <a16:creationId xmlns:a16="http://schemas.microsoft.com/office/drawing/2014/main" id="{5315FC28-F883-42EB-B6F5-92B68E50B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7" name="Image 57">
          <a:extLst>
            <a:ext uri="{FF2B5EF4-FFF2-40B4-BE49-F238E27FC236}">
              <a16:creationId xmlns:a16="http://schemas.microsoft.com/office/drawing/2014/main" id="{9A041A04-9DA6-42CE-B63E-2E7C5EB1C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D3F2BA4C-AB78-4AFD-8A91-006DDC4CE9B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E588F738-AF35-4E61-AA2F-B96C4D7FB8FC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920094</xdr:colOff>
      <xdr:row>22</xdr:row>
      <xdr:rowOff>385813</xdr:rowOff>
    </xdr:from>
    <xdr:to>
      <xdr:col>4</xdr:col>
      <xdr:colOff>34945</xdr:colOff>
      <xdr:row>22</xdr:row>
      <xdr:rowOff>495583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id="{9F9EDE2F-5AEE-49FE-AF9C-737A1DA47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72744" y="8405863"/>
          <a:ext cx="114976" cy="109770"/>
        </a:xfrm>
        <a:prstGeom prst="rect">
          <a:avLst/>
        </a:prstGeom>
      </xdr:spPr>
    </xdr:pic>
    <xdr:clientData/>
  </xdr:twoCellAnchor>
  <xdr:twoCellAnchor editAs="absolute">
    <xdr:from>
      <xdr:col>5</xdr:col>
      <xdr:colOff>915177</xdr:colOff>
      <xdr:row>21</xdr:row>
      <xdr:rowOff>293708</xdr:rowOff>
    </xdr:from>
    <xdr:to>
      <xdr:col>6</xdr:col>
      <xdr:colOff>132966</xdr:colOff>
      <xdr:row>21</xdr:row>
      <xdr:rowOff>523381</xdr:rowOff>
    </xdr:to>
    <xdr:pic>
      <xdr:nvPicPr>
        <xdr:cNvPr id="94" name="Image 63">
          <a:extLst>
            <a:ext uri="{FF2B5EF4-FFF2-40B4-BE49-F238E27FC236}">
              <a16:creationId xmlns:a16="http://schemas.microsoft.com/office/drawing/2014/main" id="{FEE6331F-D89B-4026-9F7E-A7EEE5F77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8077" y="7504133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3B995C0-FC8F-44FC-96DA-D7C881CB9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477463EC-BADB-446E-A9E6-2B0B37C7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7B72A2B2-BB4C-4118-8F8B-09A36F9C2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152133</xdr:colOff>
      <xdr:row>12</xdr:row>
      <xdr:rowOff>416338</xdr:rowOff>
    </xdr:from>
    <xdr:to>
      <xdr:col>3</xdr:col>
      <xdr:colOff>494971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5D801F9F-BBAD-4734-8CB2-D6C1EFC42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91769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574139</xdr:colOff>
      <xdr:row>12</xdr:row>
      <xdr:rowOff>412679</xdr:rowOff>
    </xdr:from>
    <xdr:to>
      <xdr:col>3</xdr:col>
      <xdr:colOff>914099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A002C5D6-8CA3-4FD1-8CE4-D380B1994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13775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188570</xdr:colOff>
      <xdr:row>15</xdr:row>
      <xdr:rowOff>406568</xdr:rowOff>
    </xdr:from>
    <xdr:to>
      <xdr:col>3</xdr:col>
      <xdr:colOff>531408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09F7E5DD-F646-48FB-BACB-CDDD3D2D1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8206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329827</xdr:colOff>
      <xdr:row>12</xdr:row>
      <xdr:rowOff>412678</xdr:rowOff>
    </xdr:from>
    <xdr:to>
      <xdr:col>6</xdr:col>
      <xdr:colOff>669787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62E6D1E9-1093-4145-BDAC-5A78F2A53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5736" y="421401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279058</xdr:colOff>
      <xdr:row>9</xdr:row>
      <xdr:rowOff>401282</xdr:rowOff>
    </xdr:from>
    <xdr:to>
      <xdr:col>2</xdr:col>
      <xdr:colOff>617242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3827D100-5E7C-4990-8FE4-33CCC93B3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8149" y="308560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357ADBC-6FF2-4F81-8480-542301B8D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2</xdr:col>
      <xdr:colOff>294161</xdr:colOff>
      <xdr:row>12</xdr:row>
      <xdr:rowOff>402655</xdr:rowOff>
    </xdr:from>
    <xdr:to>
      <xdr:col>2</xdr:col>
      <xdr:colOff>632345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81F47253-84DA-42A3-AB82-7AB7A8EBF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252" y="4203996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309264</xdr:colOff>
      <xdr:row>15</xdr:row>
      <xdr:rowOff>417757</xdr:rowOff>
    </xdr:from>
    <xdr:to>
      <xdr:col>2</xdr:col>
      <xdr:colOff>647448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id="{1B82050B-171A-4303-917A-8F3C7D2CD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8355" y="5336121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id="{06449238-964A-4F82-98DB-4F588D45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12E417B6-252E-4DEA-A629-E72621061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309299</xdr:colOff>
      <xdr:row>9</xdr:row>
      <xdr:rowOff>420867</xdr:rowOff>
    </xdr:from>
    <xdr:to>
      <xdr:col>6</xdr:col>
      <xdr:colOff>647018</xdr:colOff>
      <xdr:row>9</xdr:row>
      <xdr:rowOff>752833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id="{5895FEEA-7480-4FB1-B847-9C8496DAA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3099" y="3118347"/>
          <a:ext cx="337719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59" name="Image 63">
          <a:extLst>
            <a:ext uri="{FF2B5EF4-FFF2-40B4-BE49-F238E27FC236}">
              <a16:creationId xmlns:a16="http://schemas.microsoft.com/office/drawing/2014/main" id="{6245C4C7-E2EB-41CC-A19B-68AE05651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67" name="Image 63">
          <a:extLst>
            <a:ext uri="{FF2B5EF4-FFF2-40B4-BE49-F238E27FC236}">
              <a16:creationId xmlns:a16="http://schemas.microsoft.com/office/drawing/2014/main" id="{6BF9BE26-5305-432C-B51D-409C5A89F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68" name="Image 57">
          <a:extLst>
            <a:ext uri="{FF2B5EF4-FFF2-40B4-BE49-F238E27FC236}">
              <a16:creationId xmlns:a16="http://schemas.microsoft.com/office/drawing/2014/main" id="{A0EADF23-7A7F-4FD1-9005-3C9841F74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112165</xdr:colOff>
      <xdr:row>9</xdr:row>
      <xdr:rowOff>150320</xdr:rowOff>
    </xdr:from>
    <xdr:to>
      <xdr:col>5</xdr:col>
      <xdr:colOff>330079</xdr:colOff>
      <xdr:row>9</xdr:row>
      <xdr:rowOff>379993</xdr:rowOff>
    </xdr:to>
    <xdr:pic>
      <xdr:nvPicPr>
        <xdr:cNvPr id="75" name="Image 63">
          <a:extLst>
            <a:ext uri="{FF2B5EF4-FFF2-40B4-BE49-F238E27FC236}">
              <a16:creationId xmlns:a16="http://schemas.microsoft.com/office/drawing/2014/main" id="{52F22A9A-E2D3-4087-B2FB-8DD399508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54806" y="2895204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480865</xdr:colOff>
      <xdr:row>9</xdr:row>
      <xdr:rowOff>157700</xdr:rowOff>
    </xdr:from>
    <xdr:to>
      <xdr:col>5</xdr:col>
      <xdr:colOff>705596</xdr:colOff>
      <xdr:row>9</xdr:row>
      <xdr:rowOff>372173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09CA9EB4-B82E-4E2D-A6D9-0E7CF8938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1550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128868</xdr:colOff>
      <xdr:row>9</xdr:row>
      <xdr:rowOff>142468</xdr:rowOff>
    </xdr:from>
    <xdr:to>
      <xdr:col>6</xdr:col>
      <xdr:colOff>346782</xdr:colOff>
      <xdr:row>9</xdr:row>
      <xdr:rowOff>372141</xdr:rowOff>
    </xdr:to>
    <xdr:pic>
      <xdr:nvPicPr>
        <xdr:cNvPr id="83" name="Image 63">
          <a:extLst>
            <a:ext uri="{FF2B5EF4-FFF2-40B4-BE49-F238E27FC236}">
              <a16:creationId xmlns:a16="http://schemas.microsoft.com/office/drawing/2014/main" id="{904EB2E8-D777-468F-A760-F3E5CC006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2668" y="283994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497568</xdr:colOff>
      <xdr:row>9</xdr:row>
      <xdr:rowOff>149848</xdr:rowOff>
    </xdr:from>
    <xdr:to>
      <xdr:col>6</xdr:col>
      <xdr:colOff>722299</xdr:colOff>
      <xdr:row>9</xdr:row>
      <xdr:rowOff>364321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308D5EF0-5CAE-4367-86E2-B7ED64771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1368" y="284732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1" name="Image 57">
          <a:extLst>
            <a:ext uri="{FF2B5EF4-FFF2-40B4-BE49-F238E27FC236}">
              <a16:creationId xmlns:a16="http://schemas.microsoft.com/office/drawing/2014/main" id="{CA777CF6-DE6F-4F87-96BA-4F4B4590B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85C0EA43-9710-4E7C-B7C1-B3FF1F894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3</xdr:col>
      <xdr:colOff>327660</xdr:colOff>
      <xdr:row>9</xdr:row>
      <xdr:rowOff>45720</xdr:rowOff>
    </xdr:from>
    <xdr:to>
      <xdr:col>3</xdr:col>
      <xdr:colOff>547444</xdr:colOff>
      <xdr:row>9</xdr:row>
      <xdr:rowOff>253580</xdr:rowOff>
    </xdr:to>
    <xdr:sp macro="" textlink="">
      <xdr:nvSpPr>
        <xdr:cNvPr id="117" name="Oval 116">
          <a:extLst>
            <a:ext uri="{FF2B5EF4-FFF2-40B4-BE49-F238E27FC236}">
              <a16:creationId xmlns:a16="http://schemas.microsoft.com/office/drawing/2014/main" id="{FB567A21-0B13-415D-9380-5D34436E14D9}"/>
            </a:ext>
          </a:extLst>
        </xdr:cNvPr>
        <xdr:cNvSpPr/>
      </xdr:nvSpPr>
      <xdr:spPr>
        <a:xfrm>
          <a:off x="2480310" y="27508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268760</xdr:colOff>
      <xdr:row>9</xdr:row>
      <xdr:rowOff>45720</xdr:rowOff>
    </xdr:from>
    <xdr:to>
      <xdr:col>4</xdr:col>
      <xdr:colOff>488544</xdr:colOff>
      <xdr:row>9</xdr:row>
      <xdr:rowOff>253580</xdr:rowOff>
    </xdr:to>
    <xdr:sp macro="" textlink="">
      <xdr:nvSpPr>
        <xdr:cNvPr id="119" name="Oval 118">
          <a:extLst>
            <a:ext uri="{FF2B5EF4-FFF2-40B4-BE49-F238E27FC236}">
              <a16:creationId xmlns:a16="http://schemas.microsoft.com/office/drawing/2014/main" id="{2278E763-917E-4AEB-8783-3A77654ECA9E}"/>
            </a:ext>
          </a:extLst>
        </xdr:cNvPr>
        <xdr:cNvSpPr/>
      </xdr:nvSpPr>
      <xdr:spPr>
        <a:xfrm>
          <a:off x="310340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647700</xdr:colOff>
      <xdr:row>9</xdr:row>
      <xdr:rowOff>45720</xdr:rowOff>
    </xdr:from>
    <xdr:to>
      <xdr:col>4</xdr:col>
      <xdr:colOff>867484</xdr:colOff>
      <xdr:row>9</xdr:row>
      <xdr:rowOff>253580</xdr:rowOff>
    </xdr:to>
    <xdr:sp macro="" textlink="">
      <xdr:nvSpPr>
        <xdr:cNvPr id="120" name="Oval 119">
          <a:extLst>
            <a:ext uri="{FF2B5EF4-FFF2-40B4-BE49-F238E27FC236}">
              <a16:creationId xmlns:a16="http://schemas.microsoft.com/office/drawing/2014/main" id="{CA30287B-9B93-4BF0-ACD2-69C4C02E4D36}"/>
            </a:ext>
          </a:extLst>
        </xdr:cNvPr>
        <xdr:cNvSpPr/>
      </xdr:nvSpPr>
      <xdr:spPr>
        <a:xfrm>
          <a:off x="348234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230454</xdr:colOff>
      <xdr:row>9</xdr:row>
      <xdr:rowOff>45720</xdr:rowOff>
    </xdr:from>
    <xdr:to>
      <xdr:col>5</xdr:col>
      <xdr:colOff>450238</xdr:colOff>
      <xdr:row>9</xdr:row>
      <xdr:rowOff>253580</xdr:rowOff>
    </xdr:to>
    <xdr:sp macro="" textlink="">
      <xdr:nvSpPr>
        <xdr:cNvPr id="121" name="Oval 120">
          <a:extLst>
            <a:ext uri="{FF2B5EF4-FFF2-40B4-BE49-F238E27FC236}">
              <a16:creationId xmlns:a16="http://schemas.microsoft.com/office/drawing/2014/main" id="{433B87D5-CA59-4584-8DD7-578BCB716713}"/>
            </a:ext>
          </a:extLst>
        </xdr:cNvPr>
        <xdr:cNvSpPr/>
      </xdr:nvSpPr>
      <xdr:spPr>
        <a:xfrm>
          <a:off x="396425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599097</xdr:colOff>
      <xdr:row>9</xdr:row>
      <xdr:rowOff>45720</xdr:rowOff>
    </xdr:from>
    <xdr:to>
      <xdr:col>5</xdr:col>
      <xdr:colOff>818881</xdr:colOff>
      <xdr:row>9</xdr:row>
      <xdr:rowOff>253580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id="{D0DEB9E0-FA40-49BE-AF7B-AAE3C78ACFCD}"/>
            </a:ext>
          </a:extLst>
        </xdr:cNvPr>
        <xdr:cNvSpPr/>
      </xdr:nvSpPr>
      <xdr:spPr>
        <a:xfrm>
          <a:off x="4332897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253931</xdr:colOff>
      <xdr:row>9</xdr:row>
      <xdr:rowOff>45720</xdr:rowOff>
    </xdr:from>
    <xdr:to>
      <xdr:col>6</xdr:col>
      <xdr:colOff>473715</xdr:colOff>
      <xdr:row>9</xdr:row>
      <xdr:rowOff>253580</xdr:rowOff>
    </xdr:to>
    <xdr:sp macro="" textlink="">
      <xdr:nvSpPr>
        <xdr:cNvPr id="123" name="Oval 122">
          <a:extLst>
            <a:ext uri="{FF2B5EF4-FFF2-40B4-BE49-F238E27FC236}">
              <a16:creationId xmlns:a16="http://schemas.microsoft.com/office/drawing/2014/main" id="{8B3875CD-2DE7-4631-A29E-12B3764741BB}"/>
            </a:ext>
          </a:extLst>
        </xdr:cNvPr>
        <xdr:cNvSpPr/>
      </xdr:nvSpPr>
      <xdr:spPr>
        <a:xfrm>
          <a:off x="488689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632872</xdr:colOff>
      <xdr:row>9</xdr:row>
      <xdr:rowOff>45720</xdr:rowOff>
    </xdr:from>
    <xdr:to>
      <xdr:col>6</xdr:col>
      <xdr:colOff>852656</xdr:colOff>
      <xdr:row>9</xdr:row>
      <xdr:rowOff>253580</xdr:rowOff>
    </xdr:to>
    <xdr:sp macro="" textlink="">
      <xdr:nvSpPr>
        <xdr:cNvPr id="124" name="Oval 123">
          <a:extLst>
            <a:ext uri="{FF2B5EF4-FFF2-40B4-BE49-F238E27FC236}">
              <a16:creationId xmlns:a16="http://schemas.microsoft.com/office/drawing/2014/main" id="{8A820E2A-FD3A-4AA2-9F15-6AF5DC36C096}"/>
            </a:ext>
          </a:extLst>
        </xdr:cNvPr>
        <xdr:cNvSpPr/>
      </xdr:nvSpPr>
      <xdr:spPr>
        <a:xfrm>
          <a:off x="526583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90" name="Rectangle 189">
          <a:extLst>
            <a:ext uri="{FF2B5EF4-FFF2-40B4-BE49-F238E27FC236}">
              <a16:creationId xmlns:a16="http://schemas.microsoft.com/office/drawing/2014/main" id="{BC4B9362-F7F9-4F6E-8459-D541D9C56885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id="{F7CB05A9-6E85-4587-BFB2-17394EB3E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92" name="Picture 17">
          <a:extLst>
            <a:ext uri="{FF2B5EF4-FFF2-40B4-BE49-F238E27FC236}">
              <a16:creationId xmlns:a16="http://schemas.microsoft.com/office/drawing/2014/main" id="{EDAD9B60-81E7-4C7A-8F7D-3744409FE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93152" y="4790185"/>
          <a:ext cx="360979" cy="336116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9BCD9B36-4CAC-4AB3-B42E-C94E14C07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id="{A7DE202F-5FA4-4A5B-9B13-15A979B7A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95" name="Picture 13">
          <a:extLst>
            <a:ext uri="{FF2B5EF4-FFF2-40B4-BE49-F238E27FC236}">
              <a16:creationId xmlns:a16="http://schemas.microsoft.com/office/drawing/2014/main" id="{2CF94B0B-AFEC-4F23-84A7-BAA300558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96" name="Picture 13">
          <a:extLst>
            <a:ext uri="{FF2B5EF4-FFF2-40B4-BE49-F238E27FC236}">
              <a16:creationId xmlns:a16="http://schemas.microsoft.com/office/drawing/2014/main" id="{A2598E92-6FC0-4D1E-9B5A-4F41E0C0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id="{57F2DE57-C6E8-4510-88B1-529B33B07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8" name="Picture 17">
          <a:extLst>
            <a:ext uri="{FF2B5EF4-FFF2-40B4-BE49-F238E27FC236}">
              <a16:creationId xmlns:a16="http://schemas.microsoft.com/office/drawing/2014/main" id="{2D631AA5-1B3A-4B85-8FDC-AA0814372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9" name="Picture 17">
          <a:extLst>
            <a:ext uri="{FF2B5EF4-FFF2-40B4-BE49-F238E27FC236}">
              <a16:creationId xmlns:a16="http://schemas.microsoft.com/office/drawing/2014/main" id="{1A0AF523-E0B2-41AC-8E25-3B59C371F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200" name="Picture 273">
          <a:extLst>
            <a:ext uri="{FF2B5EF4-FFF2-40B4-BE49-F238E27FC236}">
              <a16:creationId xmlns:a16="http://schemas.microsoft.com/office/drawing/2014/main" id="{429F7BF0-3BE6-4962-A77E-A21D9F121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201" name="Picture 273">
          <a:extLst>
            <a:ext uri="{FF2B5EF4-FFF2-40B4-BE49-F238E27FC236}">
              <a16:creationId xmlns:a16="http://schemas.microsoft.com/office/drawing/2014/main" id="{E328AA2B-1C0B-4646-92BF-81B29F195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202" name="Picture 273">
          <a:extLst>
            <a:ext uri="{FF2B5EF4-FFF2-40B4-BE49-F238E27FC236}">
              <a16:creationId xmlns:a16="http://schemas.microsoft.com/office/drawing/2014/main" id="{966F9BED-ED00-456A-934E-FC22FF19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03" name="Image 63">
          <a:extLst>
            <a:ext uri="{FF2B5EF4-FFF2-40B4-BE49-F238E27FC236}">
              <a16:creationId xmlns:a16="http://schemas.microsoft.com/office/drawing/2014/main" id="{FBF2A7CB-764E-4CED-971E-D2B88AE43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04" name="Image 63">
          <a:extLst>
            <a:ext uri="{FF2B5EF4-FFF2-40B4-BE49-F238E27FC236}">
              <a16:creationId xmlns:a16="http://schemas.microsoft.com/office/drawing/2014/main" id="{3EEBBB33-B5FD-47D0-8FF3-7496EEF8C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05" name="Image 63">
          <a:extLst>
            <a:ext uri="{FF2B5EF4-FFF2-40B4-BE49-F238E27FC236}">
              <a16:creationId xmlns:a16="http://schemas.microsoft.com/office/drawing/2014/main" id="{5CEF8A62-1C87-4D20-BDD4-32DCF5873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06" name="Image 63">
          <a:extLst>
            <a:ext uri="{FF2B5EF4-FFF2-40B4-BE49-F238E27FC236}">
              <a16:creationId xmlns:a16="http://schemas.microsoft.com/office/drawing/2014/main" id="{C4ED83B2-8DEE-4DBB-9267-106E66FF0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7" name="Image 57">
          <a:extLst>
            <a:ext uri="{FF2B5EF4-FFF2-40B4-BE49-F238E27FC236}">
              <a16:creationId xmlns:a16="http://schemas.microsoft.com/office/drawing/2014/main" id="{D66A2436-D20E-4087-89AD-15D7FC3AE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51722" y="3996747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8" name="Image 57">
          <a:extLst>
            <a:ext uri="{FF2B5EF4-FFF2-40B4-BE49-F238E27FC236}">
              <a16:creationId xmlns:a16="http://schemas.microsoft.com/office/drawing/2014/main" id="{27EB0825-5697-483E-8595-69F8FD2CA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216244" y="399761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9" name="Image 57">
          <a:extLst>
            <a:ext uri="{FF2B5EF4-FFF2-40B4-BE49-F238E27FC236}">
              <a16:creationId xmlns:a16="http://schemas.microsoft.com/office/drawing/2014/main" id="{F9D43F34-6E03-4109-9726-64FE588506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10" name="Image 57">
          <a:extLst>
            <a:ext uri="{FF2B5EF4-FFF2-40B4-BE49-F238E27FC236}">
              <a16:creationId xmlns:a16="http://schemas.microsoft.com/office/drawing/2014/main" id="{E93BC671-50D1-4790-951A-DFA6751F9E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4022146A-F277-455F-BA66-32CAA1C81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615384</xdr:rowOff>
    </xdr:from>
    <xdr:to>
      <xdr:col>9</xdr:col>
      <xdr:colOff>756698</xdr:colOff>
      <xdr:row>10</xdr:row>
      <xdr:rowOff>9423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D5B9B943-1A13-4F02-AF7F-2C544F739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128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615384</xdr:rowOff>
    </xdr:from>
    <xdr:to>
      <xdr:col>9</xdr:col>
      <xdr:colOff>1512642</xdr:colOff>
      <xdr:row>10</xdr:row>
      <xdr:rowOff>11191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D1173191-ADF9-4F73-9F88-5737701B81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128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615384</xdr:rowOff>
    </xdr:from>
    <xdr:to>
      <xdr:col>9</xdr:col>
      <xdr:colOff>1890614</xdr:colOff>
      <xdr:row>10</xdr:row>
      <xdr:rowOff>16380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54C81904-DE94-4286-8313-9F2D395871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128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615384</xdr:rowOff>
    </xdr:from>
    <xdr:to>
      <xdr:col>9</xdr:col>
      <xdr:colOff>2268588</xdr:colOff>
      <xdr:row>10</xdr:row>
      <xdr:rowOff>19032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B01A8692-24A3-4FD4-9776-B7427D51B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128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D6DA5EB4-EE71-41EB-834F-C6589F6BC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BDE012AD-DA45-419D-80FB-6B05A024FA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DA0FDFDF-BB87-431B-8CE3-079E4B3601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57489" y="3666706"/>
          <a:ext cx="210312" cy="216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F46E126B-CBBB-4475-8B08-FFB890821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20987992-0DEA-493E-B240-EA570389F6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4EC98E98-B221-4B63-AD1F-6BE804B69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306D2DB1-6DD3-48EF-9D49-086D33D4B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D33F4625-3C45-4041-A5F2-F0A50EEE4A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7375F57B-AAB3-4626-9D16-88360BC800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7D19D9B0-40AA-4347-97C2-93B7BDFEA1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71469" y="2815282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9C1C9B2B-1B57-44BC-8B07-3D118B949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615384</xdr:rowOff>
    </xdr:from>
    <xdr:to>
      <xdr:col>9</xdr:col>
      <xdr:colOff>376428</xdr:colOff>
      <xdr:row>10</xdr:row>
      <xdr:rowOff>6406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8B5D025E-EF38-42AE-BC55-D6D7C0D2A9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128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615384</xdr:rowOff>
    </xdr:from>
    <xdr:to>
      <xdr:col>9</xdr:col>
      <xdr:colOff>1132792</xdr:colOff>
      <xdr:row>10</xdr:row>
      <xdr:rowOff>10078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DD0BC44F-F967-42B4-A77E-09DAA69B1B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128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7" name="Image 57">
          <a:extLst>
            <a:ext uri="{FF2B5EF4-FFF2-40B4-BE49-F238E27FC236}">
              <a16:creationId xmlns:a16="http://schemas.microsoft.com/office/drawing/2014/main" id="{BCC723AD-196E-406F-B222-27BA4F06B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id="{A92C5D69-6929-47F7-9F80-0B3407022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A12C9210-CC5C-4789-A40D-D9587333D2A5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id="{C7C8117F-2715-432B-9890-0A4712CBB4CA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920094</xdr:colOff>
      <xdr:row>22</xdr:row>
      <xdr:rowOff>378112</xdr:rowOff>
    </xdr:from>
    <xdr:to>
      <xdr:col>4</xdr:col>
      <xdr:colOff>34945</xdr:colOff>
      <xdr:row>22</xdr:row>
      <xdr:rowOff>485330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id="{2E24CF5E-B5A2-4192-A8FE-154261EAE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72744" y="839816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3908038F-3C3A-4476-8F78-961A12103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857250</xdr:colOff>
      <xdr:row>21</xdr:row>
      <xdr:rowOff>361950</xdr:rowOff>
    </xdr:from>
    <xdr:to>
      <xdr:col>6</xdr:col>
      <xdr:colOff>75039</xdr:colOff>
      <xdr:row>21</xdr:row>
      <xdr:rowOff>591623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id="{C4CDAC5D-27BB-41E4-B618-2A08D651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0150" y="7572375"/>
          <a:ext cx="217914" cy="229673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855CCD42-D97B-4E48-BBA6-9EBC63218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36ACB34C-CCA8-46CD-B1EC-450D4E9AA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134810</xdr:colOff>
      <xdr:row>12</xdr:row>
      <xdr:rowOff>416338</xdr:rowOff>
    </xdr:from>
    <xdr:to>
      <xdr:col>4</xdr:col>
      <xdr:colOff>477648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453D026E-7C44-4F32-A327-BE39C0D57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09628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556816</xdr:colOff>
      <xdr:row>12</xdr:row>
      <xdr:rowOff>412679</xdr:rowOff>
    </xdr:from>
    <xdr:to>
      <xdr:col>4</xdr:col>
      <xdr:colOff>896776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AFB1AF98-6085-4347-A25E-E482027EB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31634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171247</xdr:colOff>
      <xdr:row>15</xdr:row>
      <xdr:rowOff>406568</xdr:rowOff>
    </xdr:from>
    <xdr:to>
      <xdr:col>4</xdr:col>
      <xdr:colOff>514085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C840A6D4-52F6-4129-9259-15BF0EA79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6065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347140</xdr:colOff>
      <xdr:row>12</xdr:row>
      <xdr:rowOff>412678</xdr:rowOff>
    </xdr:from>
    <xdr:to>
      <xdr:col>7</xdr:col>
      <xdr:colOff>687100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6C19653B-67E3-4177-AB6F-54DBBC618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23595" y="421401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296372</xdr:colOff>
      <xdr:row>9</xdr:row>
      <xdr:rowOff>401282</xdr:rowOff>
    </xdr:from>
    <xdr:to>
      <xdr:col>3</xdr:col>
      <xdr:colOff>634556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FA303242-9FF6-4042-8558-171EE8ADA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6008" y="308560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C2EEAE4-E50D-4BDE-8829-36F8FD017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3</xdr:col>
      <xdr:colOff>311475</xdr:colOff>
      <xdr:row>12</xdr:row>
      <xdr:rowOff>402655</xdr:rowOff>
    </xdr:from>
    <xdr:to>
      <xdr:col>3</xdr:col>
      <xdr:colOff>649659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80891505-6B97-4B3C-8D3F-73191812B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51111" y="4203996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326578</xdr:colOff>
      <xdr:row>15</xdr:row>
      <xdr:rowOff>417757</xdr:rowOff>
    </xdr:from>
    <xdr:to>
      <xdr:col>3</xdr:col>
      <xdr:colOff>664762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id="{04588BE8-8CD2-4016-8DB4-2D317F788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66214" y="5336121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id="{F7FDCD34-EDFF-43A9-8139-77F2C4E20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6CB73FB0-FCF7-4255-9EBB-AC519B699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309299</xdr:colOff>
      <xdr:row>9</xdr:row>
      <xdr:rowOff>420867</xdr:rowOff>
    </xdr:from>
    <xdr:to>
      <xdr:col>7</xdr:col>
      <xdr:colOff>647018</xdr:colOff>
      <xdr:row>9</xdr:row>
      <xdr:rowOff>752833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id="{151F65E8-0F9B-4AB8-A763-FB9D87DFF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3099" y="3118347"/>
          <a:ext cx="337719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59" name="Image 63">
          <a:extLst>
            <a:ext uri="{FF2B5EF4-FFF2-40B4-BE49-F238E27FC236}">
              <a16:creationId xmlns:a16="http://schemas.microsoft.com/office/drawing/2014/main" id="{46605356-B01E-4033-8E51-638CDBAA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67" name="Image 63">
          <a:extLst>
            <a:ext uri="{FF2B5EF4-FFF2-40B4-BE49-F238E27FC236}">
              <a16:creationId xmlns:a16="http://schemas.microsoft.com/office/drawing/2014/main" id="{FD56C4B1-0E51-4771-A1B5-07720A033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68" name="Image 57">
          <a:extLst>
            <a:ext uri="{FF2B5EF4-FFF2-40B4-BE49-F238E27FC236}">
              <a16:creationId xmlns:a16="http://schemas.microsoft.com/office/drawing/2014/main" id="{8BD82BEE-F8FD-4272-83ED-CC47B51B6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112165</xdr:colOff>
      <xdr:row>9</xdr:row>
      <xdr:rowOff>150320</xdr:rowOff>
    </xdr:from>
    <xdr:to>
      <xdr:col>6</xdr:col>
      <xdr:colOff>330079</xdr:colOff>
      <xdr:row>9</xdr:row>
      <xdr:rowOff>379993</xdr:rowOff>
    </xdr:to>
    <xdr:pic>
      <xdr:nvPicPr>
        <xdr:cNvPr id="75" name="Image 63">
          <a:extLst>
            <a:ext uri="{FF2B5EF4-FFF2-40B4-BE49-F238E27FC236}">
              <a16:creationId xmlns:a16="http://schemas.microsoft.com/office/drawing/2014/main" id="{C6E2E661-853D-41EE-9992-81AD6A7F1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46805" y="2847800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480865</xdr:colOff>
      <xdr:row>9</xdr:row>
      <xdr:rowOff>157700</xdr:rowOff>
    </xdr:from>
    <xdr:to>
      <xdr:col>6</xdr:col>
      <xdr:colOff>705596</xdr:colOff>
      <xdr:row>9</xdr:row>
      <xdr:rowOff>372173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1D26C021-BE0E-4212-8ECB-DD9438F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1550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128868</xdr:colOff>
      <xdr:row>9</xdr:row>
      <xdr:rowOff>142468</xdr:rowOff>
    </xdr:from>
    <xdr:to>
      <xdr:col>7</xdr:col>
      <xdr:colOff>346782</xdr:colOff>
      <xdr:row>9</xdr:row>
      <xdr:rowOff>372141</xdr:rowOff>
    </xdr:to>
    <xdr:pic>
      <xdr:nvPicPr>
        <xdr:cNvPr id="83" name="Image 63">
          <a:extLst>
            <a:ext uri="{FF2B5EF4-FFF2-40B4-BE49-F238E27FC236}">
              <a16:creationId xmlns:a16="http://schemas.microsoft.com/office/drawing/2014/main" id="{16339DC3-85D9-4C11-99EF-F94B482A0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2668" y="283994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497568</xdr:colOff>
      <xdr:row>9</xdr:row>
      <xdr:rowOff>149848</xdr:rowOff>
    </xdr:from>
    <xdr:to>
      <xdr:col>7</xdr:col>
      <xdr:colOff>722299</xdr:colOff>
      <xdr:row>9</xdr:row>
      <xdr:rowOff>364321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B0D7AAF7-A175-4BE4-88DD-C942113B5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1368" y="284732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id="{6D3469D5-CD01-4C52-B2BE-8569A997D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549368C8-1EB8-4087-A448-C26E32A8E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9</xdr:row>
      <xdr:rowOff>45720</xdr:rowOff>
    </xdr:from>
    <xdr:to>
      <xdr:col>4</xdr:col>
      <xdr:colOff>562684</xdr:colOff>
      <xdr:row>9</xdr:row>
      <xdr:rowOff>253580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CD74025C-C985-41E4-8CEA-5DDEC14D57D5}"/>
            </a:ext>
          </a:extLst>
        </xdr:cNvPr>
        <xdr:cNvSpPr/>
      </xdr:nvSpPr>
      <xdr:spPr>
        <a:xfrm>
          <a:off x="317754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284000</xdr:colOff>
      <xdr:row>9</xdr:row>
      <xdr:rowOff>45720</xdr:rowOff>
    </xdr:from>
    <xdr:to>
      <xdr:col>5</xdr:col>
      <xdr:colOff>503784</xdr:colOff>
      <xdr:row>9</xdr:row>
      <xdr:rowOff>253580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id="{65978FAA-7F8A-494F-A639-F8536482A53D}"/>
            </a:ext>
          </a:extLst>
        </xdr:cNvPr>
        <xdr:cNvSpPr/>
      </xdr:nvSpPr>
      <xdr:spPr>
        <a:xfrm>
          <a:off x="401780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662940</xdr:colOff>
      <xdr:row>9</xdr:row>
      <xdr:rowOff>45720</xdr:rowOff>
    </xdr:from>
    <xdr:to>
      <xdr:col>5</xdr:col>
      <xdr:colOff>882724</xdr:colOff>
      <xdr:row>9</xdr:row>
      <xdr:rowOff>253580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id="{CC5E2503-2E2C-4D1B-A56C-FD1441ADCFB8}"/>
            </a:ext>
          </a:extLst>
        </xdr:cNvPr>
        <xdr:cNvSpPr/>
      </xdr:nvSpPr>
      <xdr:spPr>
        <a:xfrm>
          <a:off x="439674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245694</xdr:colOff>
      <xdr:row>9</xdr:row>
      <xdr:rowOff>45720</xdr:rowOff>
    </xdr:from>
    <xdr:to>
      <xdr:col>6</xdr:col>
      <xdr:colOff>465478</xdr:colOff>
      <xdr:row>9</xdr:row>
      <xdr:rowOff>253580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88C823D0-0FBC-4277-9D0F-9317F52773F2}"/>
            </a:ext>
          </a:extLst>
        </xdr:cNvPr>
        <xdr:cNvSpPr/>
      </xdr:nvSpPr>
      <xdr:spPr>
        <a:xfrm>
          <a:off x="487865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614337</xdr:colOff>
      <xdr:row>9</xdr:row>
      <xdr:rowOff>45720</xdr:rowOff>
    </xdr:from>
    <xdr:to>
      <xdr:col>6</xdr:col>
      <xdr:colOff>834121</xdr:colOff>
      <xdr:row>9</xdr:row>
      <xdr:rowOff>253580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id="{5E583B68-850C-40A8-B6DC-E74D7EE1D459}"/>
            </a:ext>
          </a:extLst>
        </xdr:cNvPr>
        <xdr:cNvSpPr/>
      </xdr:nvSpPr>
      <xdr:spPr>
        <a:xfrm>
          <a:off x="5247297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269171</xdr:colOff>
      <xdr:row>9</xdr:row>
      <xdr:rowOff>45720</xdr:rowOff>
    </xdr:from>
    <xdr:to>
      <xdr:col>7</xdr:col>
      <xdr:colOff>488955</xdr:colOff>
      <xdr:row>9</xdr:row>
      <xdr:rowOff>253580</xdr:rowOff>
    </xdr:to>
    <xdr:sp macro="" textlink="">
      <xdr:nvSpPr>
        <xdr:cNvPr id="105" name="Oval 104">
          <a:extLst>
            <a:ext uri="{FF2B5EF4-FFF2-40B4-BE49-F238E27FC236}">
              <a16:creationId xmlns:a16="http://schemas.microsoft.com/office/drawing/2014/main" id="{5BDF2D1D-4E67-435A-B755-2641F1BAECB1}"/>
            </a:ext>
          </a:extLst>
        </xdr:cNvPr>
        <xdr:cNvSpPr/>
      </xdr:nvSpPr>
      <xdr:spPr>
        <a:xfrm>
          <a:off x="580129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648112</xdr:colOff>
      <xdr:row>9</xdr:row>
      <xdr:rowOff>45720</xdr:rowOff>
    </xdr:from>
    <xdr:to>
      <xdr:col>7</xdr:col>
      <xdr:colOff>867896</xdr:colOff>
      <xdr:row>9</xdr:row>
      <xdr:rowOff>253580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2D6B412B-853A-4C40-9534-9A6783EFDB36}"/>
            </a:ext>
          </a:extLst>
        </xdr:cNvPr>
        <xdr:cNvSpPr/>
      </xdr:nvSpPr>
      <xdr:spPr>
        <a:xfrm>
          <a:off x="618023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3" name="Rectangle 162">
          <a:extLst>
            <a:ext uri="{FF2B5EF4-FFF2-40B4-BE49-F238E27FC236}">
              <a16:creationId xmlns:a16="http://schemas.microsoft.com/office/drawing/2014/main" id="{BD5357CB-F73F-4181-A996-3E980E0C8F72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077947C8-4AFE-4F7C-88FC-2D2B570E1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9198ED67-4477-4372-AD6D-046416728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1078980A-EC6A-4E5D-B7D6-8D1695096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id="{D8C87BAF-B4B3-4350-B5DA-CE59EA07B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id="{2A5032D7-B196-4DFE-9AC6-DB44814EE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id="{5F8F0DC1-FF5C-44BD-B12F-0B7B0FA98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6607DBFF-B94B-4997-9633-15B37D2E3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8023E0B2-C590-4B41-BFD7-BD0C0A3EC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A4AEED63-2A27-4209-87C3-AF1B05B7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02B905A0-77E6-4B04-B19C-75B58197B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id="{787A1AAC-979F-4D12-9F14-3397C0FD0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11AC3EC5-361D-4625-B2AC-A75EC90C2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76" name="Image 63">
          <a:extLst>
            <a:ext uri="{FF2B5EF4-FFF2-40B4-BE49-F238E27FC236}">
              <a16:creationId xmlns:a16="http://schemas.microsoft.com/office/drawing/2014/main" id="{732EB84A-487B-4A4E-8528-68197139F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77" name="Image 63">
          <a:extLst>
            <a:ext uri="{FF2B5EF4-FFF2-40B4-BE49-F238E27FC236}">
              <a16:creationId xmlns:a16="http://schemas.microsoft.com/office/drawing/2014/main" id="{F727A0C2-F6E6-4125-A487-13786AF7A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78" name="Image 63">
          <a:extLst>
            <a:ext uri="{FF2B5EF4-FFF2-40B4-BE49-F238E27FC236}">
              <a16:creationId xmlns:a16="http://schemas.microsoft.com/office/drawing/2014/main" id="{8E70D094-D467-4947-9711-2D089169C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79" name="Image 63">
          <a:extLst>
            <a:ext uri="{FF2B5EF4-FFF2-40B4-BE49-F238E27FC236}">
              <a16:creationId xmlns:a16="http://schemas.microsoft.com/office/drawing/2014/main" id="{76538DFA-9550-468D-9731-DF181AD9A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0" name="Image 57">
          <a:extLst>
            <a:ext uri="{FF2B5EF4-FFF2-40B4-BE49-F238E27FC236}">
              <a16:creationId xmlns:a16="http://schemas.microsoft.com/office/drawing/2014/main" id="{27E388A6-D1DA-4590-98D9-5780C95DC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1" name="Image 57">
          <a:extLst>
            <a:ext uri="{FF2B5EF4-FFF2-40B4-BE49-F238E27FC236}">
              <a16:creationId xmlns:a16="http://schemas.microsoft.com/office/drawing/2014/main" id="{A743C03B-A172-43C1-A638-0BD270C6C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2" name="Image 57">
          <a:extLst>
            <a:ext uri="{FF2B5EF4-FFF2-40B4-BE49-F238E27FC236}">
              <a16:creationId xmlns:a16="http://schemas.microsoft.com/office/drawing/2014/main" id="{24B6569A-3E90-4309-A0EB-7609E2EC9B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3" name="Image 57">
          <a:extLst>
            <a:ext uri="{FF2B5EF4-FFF2-40B4-BE49-F238E27FC236}">
              <a16:creationId xmlns:a16="http://schemas.microsoft.com/office/drawing/2014/main" id="{650CA5C7-194C-47A1-9FA2-FB56F80762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5F14F50F-32D2-437A-B250-02BF5BD13C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E11F109D-AEF3-49AF-BA5C-0CB4FA3ED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FD4479CA-9A6A-4987-B812-AF1CF7AAF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FE5AEA08-993A-4094-9745-B3CF88416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427C4E1C-F2D8-49B8-A32A-228219904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45CA204-2BC5-4E99-80E1-30ABB8096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17D7FEB0-23E9-4E51-A823-D18B546699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E797876C-1A24-42F3-B0B1-213A222AD7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9AAB371-7A40-495B-9F0B-55E53743FD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24D840AD-96E8-40C6-8F4E-98A0D7DF7A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C21C812E-5B19-4321-8302-D024CBE407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1091A915-D60E-4125-9516-00421B61CF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B0CD8377-C986-434B-A898-B340AFB2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60D3A15-BFF4-42B7-97AB-457281A63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E3D8C6DC-3755-4904-ADD7-A43BD9B637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BF37E6B2-876C-405A-9FB5-D4D4A176F2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624840</xdr:rowOff>
    </xdr:from>
    <xdr:to>
      <xdr:col>9</xdr:col>
      <xdr:colOff>368808</xdr:colOff>
      <xdr:row>10</xdr:row>
      <xdr:rowOff>15862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505E8D0D-D6C0-4B25-883E-6E3591E37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624840</xdr:rowOff>
    </xdr:from>
    <xdr:to>
      <xdr:col>9</xdr:col>
      <xdr:colOff>1125172</xdr:colOff>
      <xdr:row>10</xdr:row>
      <xdr:rowOff>19534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2A9874E6-E918-4F3F-A92A-1F87FDEB6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E68604F3-859A-4002-AFF1-C5ED9631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90" name="Image 57">
          <a:extLst>
            <a:ext uri="{FF2B5EF4-FFF2-40B4-BE49-F238E27FC236}">
              <a16:creationId xmlns:a16="http://schemas.microsoft.com/office/drawing/2014/main" id="{6BC92EA0-1616-4A79-AA8C-9FDAFE4F0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27CDF2A8-9099-442F-83E0-9C2BBD0BF554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id="{998C0CD9-E39F-40BD-AA8D-59F15DA3E180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956289</xdr:colOff>
      <xdr:row>22</xdr:row>
      <xdr:rowOff>351442</xdr:rowOff>
    </xdr:from>
    <xdr:to>
      <xdr:col>4</xdr:col>
      <xdr:colOff>71140</xdr:colOff>
      <xdr:row>22</xdr:row>
      <xdr:rowOff>458660</xdr:rowOff>
    </xdr:to>
    <xdr:pic>
      <xdr:nvPicPr>
        <xdr:cNvPr id="95" name="Image 57">
          <a:extLst>
            <a:ext uri="{FF2B5EF4-FFF2-40B4-BE49-F238E27FC236}">
              <a16:creationId xmlns:a16="http://schemas.microsoft.com/office/drawing/2014/main" id="{1078AA42-1F7B-44A4-A9D5-B5D67A975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8939" y="837149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3A99E49E-AC8F-4321-9671-FF236044B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895350</xdr:colOff>
      <xdr:row>21</xdr:row>
      <xdr:rowOff>333375</xdr:rowOff>
    </xdr:from>
    <xdr:to>
      <xdr:col>6</xdr:col>
      <xdr:colOff>113139</xdr:colOff>
      <xdr:row>21</xdr:row>
      <xdr:rowOff>563048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id="{3E09807D-F242-48CD-8FDB-6C19CE662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8250" y="7543800"/>
          <a:ext cx="217914" cy="229673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99B1ABDE-9B70-458F-84CB-3AA21D6A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627F5D3C-85C6-4D70-8123-1090B1D14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82856</xdr:colOff>
      <xdr:row>12</xdr:row>
      <xdr:rowOff>416338</xdr:rowOff>
    </xdr:from>
    <xdr:to>
      <xdr:col>5</xdr:col>
      <xdr:colOff>425694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21648D76-D358-40ED-B975-02A57C3A4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58220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504862</xdr:colOff>
      <xdr:row>12</xdr:row>
      <xdr:rowOff>412679</xdr:rowOff>
    </xdr:from>
    <xdr:to>
      <xdr:col>5</xdr:col>
      <xdr:colOff>844822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727E484D-77FC-4EF3-B836-1AC5AC7A1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80226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119293</xdr:colOff>
      <xdr:row>15</xdr:row>
      <xdr:rowOff>406568</xdr:rowOff>
    </xdr:from>
    <xdr:to>
      <xdr:col>5</xdr:col>
      <xdr:colOff>462131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7030AD33-7CFE-4089-96E1-034BC634F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94657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312504</xdr:colOff>
      <xdr:row>15</xdr:row>
      <xdr:rowOff>429996</xdr:rowOff>
    </xdr:from>
    <xdr:to>
      <xdr:col>1</xdr:col>
      <xdr:colOff>652464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5ACC02D1-B8B3-46DC-A6C7-4DEC90CDE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1049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9</xdr:row>
      <xdr:rowOff>401282</xdr:rowOff>
    </xdr:from>
    <xdr:to>
      <xdr:col>4</xdr:col>
      <xdr:colOff>624324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7A8170CF-A27E-4BDA-BA87-BF1E847B6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305BEEF-32CF-42A5-B8E8-F15808120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12</xdr:row>
      <xdr:rowOff>402655</xdr:rowOff>
    </xdr:from>
    <xdr:to>
      <xdr:col>4</xdr:col>
      <xdr:colOff>624324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9A4135BC-68F4-4086-A646-7E5AAB6EC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15</xdr:row>
      <xdr:rowOff>417757</xdr:rowOff>
    </xdr:from>
    <xdr:to>
      <xdr:col>4</xdr:col>
      <xdr:colOff>624324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id="{BAAD0BC2-EC92-42B7-9CFA-F247D5EB8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id="{4817AF67-31E8-4041-95E2-A2118788B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9E5011C9-31FF-4670-830A-AE704AD01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id="{A090AEB8-D0ED-4BF0-8CBF-69816A8BD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66" name="Image 63">
          <a:extLst>
            <a:ext uri="{FF2B5EF4-FFF2-40B4-BE49-F238E27FC236}">
              <a16:creationId xmlns:a16="http://schemas.microsoft.com/office/drawing/2014/main" id="{D8FB2A5E-6E41-4366-9645-A21DEABF9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67" name="Image 57">
          <a:extLst>
            <a:ext uri="{FF2B5EF4-FFF2-40B4-BE49-F238E27FC236}">
              <a16:creationId xmlns:a16="http://schemas.microsoft.com/office/drawing/2014/main" id="{A227923F-957E-42C6-BD9D-8274F924F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112165</xdr:colOff>
      <xdr:row>9</xdr:row>
      <xdr:rowOff>150320</xdr:rowOff>
    </xdr:from>
    <xdr:to>
      <xdr:col>7</xdr:col>
      <xdr:colOff>330079</xdr:colOff>
      <xdr:row>9</xdr:row>
      <xdr:rowOff>379993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id="{6A003529-5FCB-44E6-B8EB-2C062D045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5125" y="2847800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480865</xdr:colOff>
      <xdr:row>9</xdr:row>
      <xdr:rowOff>157700</xdr:rowOff>
    </xdr:from>
    <xdr:to>
      <xdr:col>7</xdr:col>
      <xdr:colOff>705596</xdr:colOff>
      <xdr:row>9</xdr:row>
      <xdr:rowOff>372173</xdr:rowOff>
    </xdr:to>
    <xdr:pic>
      <xdr:nvPicPr>
        <xdr:cNvPr id="78" name="Image 57">
          <a:extLst>
            <a:ext uri="{FF2B5EF4-FFF2-40B4-BE49-F238E27FC236}">
              <a16:creationId xmlns:a16="http://schemas.microsoft.com/office/drawing/2014/main" id="{924E7313-C398-44BB-8AC0-04D1CDD33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1382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309299</xdr:colOff>
      <xdr:row>12</xdr:row>
      <xdr:rowOff>420867</xdr:rowOff>
    </xdr:from>
    <xdr:to>
      <xdr:col>1</xdr:col>
      <xdr:colOff>647018</xdr:colOff>
      <xdr:row>12</xdr:row>
      <xdr:rowOff>752833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id="{248CA9B2-93B4-4FF0-B792-D04A68573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41419" y="3118347"/>
          <a:ext cx="337719" cy="331966"/>
        </a:xfrm>
        <a:prstGeom prst="rect">
          <a:avLst/>
        </a:prstGeom>
      </xdr:spPr>
    </xdr:pic>
    <xdr:clientData/>
  </xdr:twoCellAnchor>
  <xdr:twoCellAnchor>
    <xdr:from>
      <xdr:col>1</xdr:col>
      <xdr:colOff>128868</xdr:colOff>
      <xdr:row>12</xdr:row>
      <xdr:rowOff>142468</xdr:rowOff>
    </xdr:from>
    <xdr:to>
      <xdr:col>1</xdr:col>
      <xdr:colOff>346782</xdr:colOff>
      <xdr:row>12</xdr:row>
      <xdr:rowOff>372141</xdr:rowOff>
    </xdr:to>
    <xdr:pic>
      <xdr:nvPicPr>
        <xdr:cNvPr id="119" name="Image 63">
          <a:extLst>
            <a:ext uri="{FF2B5EF4-FFF2-40B4-BE49-F238E27FC236}">
              <a16:creationId xmlns:a16="http://schemas.microsoft.com/office/drawing/2014/main" id="{EA2B2187-30F7-40B4-A7C6-86166E69E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0988" y="283994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497568</xdr:colOff>
      <xdr:row>12</xdr:row>
      <xdr:rowOff>149848</xdr:rowOff>
    </xdr:from>
    <xdr:to>
      <xdr:col>1</xdr:col>
      <xdr:colOff>722299</xdr:colOff>
      <xdr:row>12</xdr:row>
      <xdr:rowOff>364321</xdr:rowOff>
    </xdr:to>
    <xdr:pic>
      <xdr:nvPicPr>
        <xdr:cNvPr id="120" name="Image 57">
          <a:extLst>
            <a:ext uri="{FF2B5EF4-FFF2-40B4-BE49-F238E27FC236}">
              <a16:creationId xmlns:a16="http://schemas.microsoft.com/office/drawing/2014/main" id="{28379C58-0525-4554-AB66-CE78FF0A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29688" y="284732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6" name="Image 57">
          <a:extLst>
            <a:ext uri="{FF2B5EF4-FFF2-40B4-BE49-F238E27FC236}">
              <a16:creationId xmlns:a16="http://schemas.microsoft.com/office/drawing/2014/main" id="{C901C3F4-BC97-460F-9F61-1C2850EC8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B1B4B243-0E06-45FE-AAF7-7B8AAAD2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15240</xdr:rowOff>
    </xdr:from>
    <xdr:to>
      <xdr:col>1</xdr:col>
      <xdr:colOff>463624</xdr:colOff>
      <xdr:row>12</xdr:row>
      <xdr:rowOff>223100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id="{98661F5B-3DDE-4E84-8CB4-88237AC62738}"/>
            </a:ext>
          </a:extLst>
        </xdr:cNvPr>
        <xdr:cNvSpPr/>
      </xdr:nvSpPr>
      <xdr:spPr>
        <a:xfrm>
          <a:off x="38100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612484</xdr:colOff>
      <xdr:row>12</xdr:row>
      <xdr:rowOff>15240</xdr:rowOff>
    </xdr:from>
    <xdr:to>
      <xdr:col>1</xdr:col>
      <xdr:colOff>832268</xdr:colOff>
      <xdr:row>12</xdr:row>
      <xdr:rowOff>223100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60889412-489A-4E26-8964-BE1A3C523867}"/>
            </a:ext>
          </a:extLst>
        </xdr:cNvPr>
        <xdr:cNvSpPr/>
      </xdr:nvSpPr>
      <xdr:spPr>
        <a:xfrm>
          <a:off x="749644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329720</xdr:colOff>
      <xdr:row>9</xdr:row>
      <xdr:rowOff>38100</xdr:rowOff>
    </xdr:from>
    <xdr:to>
      <xdr:col>5</xdr:col>
      <xdr:colOff>549504</xdr:colOff>
      <xdr:row>9</xdr:row>
      <xdr:rowOff>245960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id="{BBF537F3-6A14-4479-970F-04F9BD99C507}"/>
            </a:ext>
          </a:extLst>
        </xdr:cNvPr>
        <xdr:cNvSpPr/>
      </xdr:nvSpPr>
      <xdr:spPr>
        <a:xfrm>
          <a:off x="4063520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291414</xdr:colOff>
      <xdr:row>9</xdr:row>
      <xdr:rowOff>38100</xdr:rowOff>
    </xdr:from>
    <xdr:to>
      <xdr:col>6</xdr:col>
      <xdr:colOff>511198</xdr:colOff>
      <xdr:row>9</xdr:row>
      <xdr:rowOff>245960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E6BED783-9BF0-4165-B558-AC43996658FA}"/>
            </a:ext>
          </a:extLst>
        </xdr:cNvPr>
        <xdr:cNvSpPr/>
      </xdr:nvSpPr>
      <xdr:spPr>
        <a:xfrm>
          <a:off x="4924374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660057</xdr:colOff>
      <xdr:row>9</xdr:row>
      <xdr:rowOff>38100</xdr:rowOff>
    </xdr:from>
    <xdr:to>
      <xdr:col>6</xdr:col>
      <xdr:colOff>879841</xdr:colOff>
      <xdr:row>9</xdr:row>
      <xdr:rowOff>245960</xdr:rowOff>
    </xdr:to>
    <xdr:sp macro="" textlink="">
      <xdr:nvSpPr>
        <xdr:cNvPr id="107" name="Oval 106">
          <a:extLst>
            <a:ext uri="{FF2B5EF4-FFF2-40B4-BE49-F238E27FC236}">
              <a16:creationId xmlns:a16="http://schemas.microsoft.com/office/drawing/2014/main" id="{413739BE-9FB0-445C-B8CA-7CD786C5F42A}"/>
            </a:ext>
          </a:extLst>
        </xdr:cNvPr>
        <xdr:cNvSpPr/>
      </xdr:nvSpPr>
      <xdr:spPr>
        <a:xfrm>
          <a:off x="5293017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246311</xdr:colOff>
      <xdr:row>9</xdr:row>
      <xdr:rowOff>38100</xdr:rowOff>
    </xdr:from>
    <xdr:to>
      <xdr:col>7</xdr:col>
      <xdr:colOff>466095</xdr:colOff>
      <xdr:row>9</xdr:row>
      <xdr:rowOff>245960</xdr:rowOff>
    </xdr:to>
    <xdr:sp macro="" textlink="">
      <xdr:nvSpPr>
        <xdr:cNvPr id="116" name="Oval 115">
          <a:extLst>
            <a:ext uri="{FF2B5EF4-FFF2-40B4-BE49-F238E27FC236}">
              <a16:creationId xmlns:a16="http://schemas.microsoft.com/office/drawing/2014/main" id="{AA3D64BC-B6B1-417B-817E-5FB756135231}"/>
            </a:ext>
          </a:extLst>
        </xdr:cNvPr>
        <xdr:cNvSpPr/>
      </xdr:nvSpPr>
      <xdr:spPr>
        <a:xfrm>
          <a:off x="5778431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625252</xdr:colOff>
      <xdr:row>9</xdr:row>
      <xdr:rowOff>38100</xdr:rowOff>
    </xdr:from>
    <xdr:to>
      <xdr:col>7</xdr:col>
      <xdr:colOff>845036</xdr:colOff>
      <xdr:row>9</xdr:row>
      <xdr:rowOff>245960</xdr:rowOff>
    </xdr:to>
    <xdr:sp macro="" textlink="">
      <xdr:nvSpPr>
        <xdr:cNvPr id="117" name="Oval 116">
          <a:extLst>
            <a:ext uri="{FF2B5EF4-FFF2-40B4-BE49-F238E27FC236}">
              <a16:creationId xmlns:a16="http://schemas.microsoft.com/office/drawing/2014/main" id="{17B22E06-7807-4516-B507-A731413ECD8C}"/>
            </a:ext>
          </a:extLst>
        </xdr:cNvPr>
        <xdr:cNvSpPr/>
      </xdr:nvSpPr>
      <xdr:spPr>
        <a:xfrm>
          <a:off x="6157372" y="27355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52D18DB6-F28A-4277-92CB-DA03A4B941EA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id="{6C404BCE-59A7-404D-8CE1-524E43477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3BF3905B-EE22-4AE8-942D-4A3760FC1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938569AF-4D29-4829-914D-60A32AB0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id="{741135A1-5681-4EA8-BA1C-D56CD701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8332145F-D57E-49E8-85A7-CC3F65E5B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83EEC5C5-F124-4965-AA15-0EEFFA21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id="{88C56433-1B74-4E1C-8E0A-319B6AE9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29952CEA-273D-4DD0-BE89-CF47DA435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67B95EA2-A5E3-4AA9-BF29-B03105F72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id="{84FDD0D3-52E0-4E9F-B2A8-43886CA08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BFF6050F-A009-4E89-88DF-8B52C256D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8CE69B2D-AD8F-4DD6-98EF-55E611BDF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id="{4B8B68D4-FC30-46A6-BCE3-AB36E12DE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83E5CAF6-F14E-4C8E-A362-6D6BA5B15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5CE204C7-1FED-4E58-842C-F650CCABE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80A0D474-ECB3-4ACE-AC66-8B691AA0F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id="{BC1AB9B2-0D71-4FD2-823C-4E3EAD3C3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C3022A7D-B1E5-4375-B5C3-1D8ACC33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43F243D2-DF9E-4FBB-B5C2-9169EA5CD7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8C352291-ECE7-4E25-AD2E-B3477F8DB9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CBFD2552-F7AA-48DF-9094-5FC5C2103D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42EFB41E-8FBC-4567-9FCC-4659F2E8E0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B7D4E217-4452-4899-A8A3-26BC4664D6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87B6F451-3B05-4BAA-8E39-8854AD1F9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2A19AE84-9133-444E-9FA5-25AB9447D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BF472C6-2516-487F-8CC8-A73589316C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3691202A-5DCB-470F-8FA6-0E62F8235E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BA8C5ACE-4F29-4DA7-8A6A-2A2398072D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C97947A9-0741-490B-93A1-7CA7D2472B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9D3FB994-6331-46F2-A4BC-B1075961B8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4DBE6FA-3B20-4523-997F-8FC0CAE23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2D9B4E8C-901D-4E4E-A570-762B365701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14D33A3F-20F7-4FB3-9EBE-B841E48EA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29D26FF1-0F44-48AB-AF8D-9D638C5233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91FC82ED-9872-488B-B3C4-FFF0AE9925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46A5BA0F-BFAC-456C-811F-9257D14BD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632460</xdr:rowOff>
    </xdr:from>
    <xdr:to>
      <xdr:col>9</xdr:col>
      <xdr:colOff>368808</xdr:colOff>
      <xdr:row>10</xdr:row>
      <xdr:rowOff>23482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249A11BC-12B9-42E1-BE13-5579C8140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994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632460</xdr:rowOff>
    </xdr:from>
    <xdr:to>
      <xdr:col>9</xdr:col>
      <xdr:colOff>1125172</xdr:colOff>
      <xdr:row>10</xdr:row>
      <xdr:rowOff>27154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A579388D-CD2B-46BB-847C-5AB745B80C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994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id="{5CCA74FA-E44E-43B3-B658-AA12B8A9D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8A09EF9B-7CCA-4225-B646-51847D322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11DE9B3B-06A6-49FA-93BA-F9DD57B7B54D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400F94CC-E42C-492F-AE6A-EE6FEC98E183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939144</xdr:colOff>
      <xdr:row>22</xdr:row>
      <xdr:rowOff>359062</xdr:rowOff>
    </xdr:from>
    <xdr:to>
      <xdr:col>4</xdr:col>
      <xdr:colOff>53995</xdr:colOff>
      <xdr:row>22</xdr:row>
      <xdr:rowOff>466280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id="{22B8E693-425F-4182-8CA1-ABD2ACE94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1794" y="837911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8C15A15F-A7E7-482C-AC88-4FB0C6673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876300</xdr:colOff>
      <xdr:row>21</xdr:row>
      <xdr:rowOff>342900</xdr:rowOff>
    </xdr:from>
    <xdr:to>
      <xdr:col>6</xdr:col>
      <xdr:colOff>94089</xdr:colOff>
      <xdr:row>21</xdr:row>
      <xdr:rowOff>572573</xdr:rowOff>
    </xdr:to>
    <xdr:pic>
      <xdr:nvPicPr>
        <xdr:cNvPr id="79" name="Image 63">
          <a:extLst>
            <a:ext uri="{FF2B5EF4-FFF2-40B4-BE49-F238E27FC236}">
              <a16:creationId xmlns:a16="http://schemas.microsoft.com/office/drawing/2014/main" id="{3C1F8428-50BE-4B36-893B-2C0EC066A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29200" y="7553325"/>
          <a:ext cx="217914" cy="229673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04E7EAE6-9B3C-4BBE-A28F-C721CFD2D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014F3E75-40C9-404F-9C36-A860DF35E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48218</xdr:colOff>
      <xdr:row>12</xdr:row>
      <xdr:rowOff>416338</xdr:rowOff>
    </xdr:from>
    <xdr:to>
      <xdr:col>6</xdr:col>
      <xdr:colOff>391056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C09A103B-D849-4D8D-959B-7F10EFC92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24127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470224</xdr:colOff>
      <xdr:row>12</xdr:row>
      <xdr:rowOff>412679</xdr:rowOff>
    </xdr:from>
    <xdr:to>
      <xdr:col>6</xdr:col>
      <xdr:colOff>810184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FE4C6E35-F8B6-4318-A0DF-01A235286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46133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84655</xdr:colOff>
      <xdr:row>15</xdr:row>
      <xdr:rowOff>406568</xdr:rowOff>
    </xdr:from>
    <xdr:to>
      <xdr:col>6</xdr:col>
      <xdr:colOff>427493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CA42870E-E0C3-4EF7-8295-2A10DE240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0564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277865</xdr:colOff>
      <xdr:row>15</xdr:row>
      <xdr:rowOff>429996</xdr:rowOff>
    </xdr:from>
    <xdr:to>
      <xdr:col>2</xdr:col>
      <xdr:colOff>617825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16448B78-FC9F-4A33-815F-A6F350A39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6956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9</xdr:row>
      <xdr:rowOff>401282</xdr:rowOff>
    </xdr:from>
    <xdr:to>
      <xdr:col>5</xdr:col>
      <xdr:colOff>590833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5C255304-E4D0-4B92-B94F-94546469A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FB2459A-91D2-4F1B-9306-51740EF4A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12</xdr:row>
      <xdr:rowOff>402655</xdr:rowOff>
    </xdr:from>
    <xdr:to>
      <xdr:col>5</xdr:col>
      <xdr:colOff>590833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0796E89C-DBBB-43BA-BFED-A13C4EC05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15</xdr:row>
      <xdr:rowOff>417757</xdr:rowOff>
    </xdr:from>
    <xdr:to>
      <xdr:col>5</xdr:col>
      <xdr:colOff>590833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id="{24C7AB0E-748D-48E6-AE71-AEB731E4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id="{71FBAA14-06C1-423C-B5AC-540503CEB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BCD0AEA9-35DB-4A0D-B4A4-2D0D7351E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id="{A388BCC5-9EDF-4038-9AB8-8A9968540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66" name="Image 63">
          <a:extLst>
            <a:ext uri="{FF2B5EF4-FFF2-40B4-BE49-F238E27FC236}">
              <a16:creationId xmlns:a16="http://schemas.microsoft.com/office/drawing/2014/main" id="{8F5B417B-7911-46D7-B5DF-8B67D2AC6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67" name="Image 57">
          <a:extLst>
            <a:ext uri="{FF2B5EF4-FFF2-40B4-BE49-F238E27FC236}">
              <a16:creationId xmlns:a16="http://schemas.microsoft.com/office/drawing/2014/main" id="{C86940C2-D799-4680-98B8-145B5B517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112165</xdr:colOff>
      <xdr:row>12</xdr:row>
      <xdr:rowOff>150320</xdr:rowOff>
    </xdr:from>
    <xdr:to>
      <xdr:col>1</xdr:col>
      <xdr:colOff>330079</xdr:colOff>
      <xdr:row>12</xdr:row>
      <xdr:rowOff>379993</xdr:rowOff>
    </xdr:to>
    <xdr:pic>
      <xdr:nvPicPr>
        <xdr:cNvPr id="83" name="Image 63">
          <a:extLst>
            <a:ext uri="{FF2B5EF4-FFF2-40B4-BE49-F238E27FC236}">
              <a16:creationId xmlns:a16="http://schemas.microsoft.com/office/drawing/2014/main" id="{1D2B742F-B454-4886-A9A8-7F35F71A2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44285" y="2847800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480865</xdr:colOff>
      <xdr:row>12</xdr:row>
      <xdr:rowOff>157700</xdr:rowOff>
    </xdr:from>
    <xdr:to>
      <xdr:col>1</xdr:col>
      <xdr:colOff>705596</xdr:colOff>
      <xdr:row>12</xdr:row>
      <xdr:rowOff>372173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22E2AE7E-27E0-4C77-8CA9-42B5715AF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12985" y="2855180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309299</xdr:colOff>
      <xdr:row>12</xdr:row>
      <xdr:rowOff>420867</xdr:rowOff>
    </xdr:from>
    <xdr:to>
      <xdr:col>2</xdr:col>
      <xdr:colOff>647018</xdr:colOff>
      <xdr:row>12</xdr:row>
      <xdr:rowOff>752833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5C34005F-DC9F-4604-B2F6-CAADE90B4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6459" y="4238487"/>
          <a:ext cx="337719" cy="331966"/>
        </a:xfrm>
        <a:prstGeom prst="rect">
          <a:avLst/>
        </a:prstGeom>
      </xdr:spPr>
    </xdr:pic>
    <xdr:clientData/>
  </xdr:twoCellAnchor>
  <xdr:twoCellAnchor>
    <xdr:from>
      <xdr:col>2</xdr:col>
      <xdr:colOff>128868</xdr:colOff>
      <xdr:row>12</xdr:row>
      <xdr:rowOff>142468</xdr:rowOff>
    </xdr:from>
    <xdr:to>
      <xdr:col>2</xdr:col>
      <xdr:colOff>346782</xdr:colOff>
      <xdr:row>12</xdr:row>
      <xdr:rowOff>372141</xdr:rowOff>
    </xdr:to>
    <xdr:pic>
      <xdr:nvPicPr>
        <xdr:cNvPr id="122" name="Image 63">
          <a:extLst>
            <a:ext uri="{FF2B5EF4-FFF2-40B4-BE49-F238E27FC236}">
              <a16:creationId xmlns:a16="http://schemas.microsoft.com/office/drawing/2014/main" id="{82B5F2F0-9977-42DA-B90F-484978565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6028" y="396008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497568</xdr:colOff>
      <xdr:row>12</xdr:row>
      <xdr:rowOff>149848</xdr:rowOff>
    </xdr:from>
    <xdr:to>
      <xdr:col>2</xdr:col>
      <xdr:colOff>722299</xdr:colOff>
      <xdr:row>12</xdr:row>
      <xdr:rowOff>364321</xdr:rowOff>
    </xdr:to>
    <xdr:pic>
      <xdr:nvPicPr>
        <xdr:cNvPr id="123" name="Image 57">
          <a:extLst>
            <a:ext uri="{FF2B5EF4-FFF2-40B4-BE49-F238E27FC236}">
              <a16:creationId xmlns:a16="http://schemas.microsoft.com/office/drawing/2014/main" id="{3C148308-0519-4797-8515-5E5B0B011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4728" y="3967468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9" name="Image 57">
          <a:extLst>
            <a:ext uri="{FF2B5EF4-FFF2-40B4-BE49-F238E27FC236}">
              <a16:creationId xmlns:a16="http://schemas.microsoft.com/office/drawing/2014/main" id="{6EDF234A-EEE5-4783-BA1B-459F7FC09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33525EA8-5FF6-4264-804F-78D9EF80D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236220</xdr:colOff>
      <xdr:row>12</xdr:row>
      <xdr:rowOff>22860</xdr:rowOff>
    </xdr:from>
    <xdr:to>
      <xdr:col>1</xdr:col>
      <xdr:colOff>456004</xdr:colOff>
      <xdr:row>12</xdr:row>
      <xdr:rowOff>230720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id="{6F387B15-F4E4-4E75-9890-F41AF01EB66C}"/>
            </a:ext>
          </a:extLst>
        </xdr:cNvPr>
        <xdr:cNvSpPr/>
      </xdr:nvSpPr>
      <xdr:spPr>
        <a:xfrm>
          <a:off x="3733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604864</xdr:colOff>
      <xdr:row>12</xdr:row>
      <xdr:rowOff>22860</xdr:rowOff>
    </xdr:from>
    <xdr:to>
      <xdr:col>1</xdr:col>
      <xdr:colOff>824648</xdr:colOff>
      <xdr:row>12</xdr:row>
      <xdr:rowOff>230720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BEE0A0CB-B58C-44D8-930B-9B6B068D1BFA}"/>
            </a:ext>
          </a:extLst>
        </xdr:cNvPr>
        <xdr:cNvSpPr/>
      </xdr:nvSpPr>
      <xdr:spPr>
        <a:xfrm>
          <a:off x="742024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261140</xdr:colOff>
      <xdr:row>12</xdr:row>
      <xdr:rowOff>22860</xdr:rowOff>
    </xdr:from>
    <xdr:to>
      <xdr:col>2</xdr:col>
      <xdr:colOff>480924</xdr:colOff>
      <xdr:row>12</xdr:row>
      <xdr:rowOff>230720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id="{265CD57B-8BEE-42C2-88B7-39C2AFB16200}"/>
            </a:ext>
          </a:extLst>
        </xdr:cNvPr>
        <xdr:cNvSpPr/>
      </xdr:nvSpPr>
      <xdr:spPr>
        <a:xfrm>
          <a:off x="129746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640080</xdr:colOff>
      <xdr:row>12</xdr:row>
      <xdr:rowOff>22860</xdr:rowOff>
    </xdr:from>
    <xdr:to>
      <xdr:col>2</xdr:col>
      <xdr:colOff>859864</xdr:colOff>
      <xdr:row>12</xdr:row>
      <xdr:rowOff>230720</xdr:rowOff>
    </xdr:to>
    <xdr:sp macro="" textlink="">
      <xdr:nvSpPr>
        <xdr:cNvPr id="177" name="Oval 176">
          <a:extLst>
            <a:ext uri="{FF2B5EF4-FFF2-40B4-BE49-F238E27FC236}">
              <a16:creationId xmlns:a16="http://schemas.microsoft.com/office/drawing/2014/main" id="{DB467025-5F1F-4211-965F-71F75A31972A}"/>
            </a:ext>
          </a:extLst>
        </xdr:cNvPr>
        <xdr:cNvSpPr/>
      </xdr:nvSpPr>
      <xdr:spPr>
        <a:xfrm>
          <a:off x="16764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321894</xdr:colOff>
      <xdr:row>9</xdr:row>
      <xdr:rowOff>45720</xdr:rowOff>
    </xdr:from>
    <xdr:to>
      <xdr:col>6</xdr:col>
      <xdr:colOff>541678</xdr:colOff>
      <xdr:row>9</xdr:row>
      <xdr:rowOff>253580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id="{7EB8CF00-66A8-4ED3-ADBF-7414C2AECB6A}"/>
            </a:ext>
          </a:extLst>
        </xdr:cNvPr>
        <xdr:cNvSpPr/>
      </xdr:nvSpPr>
      <xdr:spPr>
        <a:xfrm>
          <a:off x="495485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261551</xdr:colOff>
      <xdr:row>9</xdr:row>
      <xdr:rowOff>45720</xdr:rowOff>
    </xdr:from>
    <xdr:to>
      <xdr:col>7</xdr:col>
      <xdr:colOff>481335</xdr:colOff>
      <xdr:row>9</xdr:row>
      <xdr:rowOff>253580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id="{F26F3BB1-6744-4253-860A-A08A41D3B49E}"/>
            </a:ext>
          </a:extLst>
        </xdr:cNvPr>
        <xdr:cNvSpPr/>
      </xdr:nvSpPr>
      <xdr:spPr>
        <a:xfrm>
          <a:off x="579367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640492</xdr:colOff>
      <xdr:row>9</xdr:row>
      <xdr:rowOff>45720</xdr:rowOff>
    </xdr:from>
    <xdr:to>
      <xdr:col>7</xdr:col>
      <xdr:colOff>860276</xdr:colOff>
      <xdr:row>9</xdr:row>
      <xdr:rowOff>253580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id="{5B5EB4AC-58B2-44CE-805A-34F6B803E4F5}"/>
            </a:ext>
          </a:extLst>
        </xdr:cNvPr>
        <xdr:cNvSpPr/>
      </xdr:nvSpPr>
      <xdr:spPr>
        <a:xfrm>
          <a:off x="617261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2" name="Rectangle 181">
          <a:extLst>
            <a:ext uri="{FF2B5EF4-FFF2-40B4-BE49-F238E27FC236}">
              <a16:creationId xmlns:a16="http://schemas.microsoft.com/office/drawing/2014/main" id="{5B5620ED-EAF2-43AA-8203-7969AB955DAB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3" name="Picture 13">
          <a:extLst>
            <a:ext uri="{FF2B5EF4-FFF2-40B4-BE49-F238E27FC236}">
              <a16:creationId xmlns:a16="http://schemas.microsoft.com/office/drawing/2014/main" id="{28B1A4D8-F61B-4D3E-99B0-247A2A71F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4" name="Picture 17">
          <a:extLst>
            <a:ext uri="{FF2B5EF4-FFF2-40B4-BE49-F238E27FC236}">
              <a16:creationId xmlns:a16="http://schemas.microsoft.com/office/drawing/2014/main" id="{548C8FC6-9BBB-4679-AD85-9ABC8F6D8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id="{73E1D6C3-08EF-40DF-97CC-EAED9F3A0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7A4B4A61-D114-44AC-92AB-905CAED41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BB3B7983-A43E-4D01-BCEE-12AB59F3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1C669748-3576-40E1-8293-83CA8575E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9D5917B2-AC07-4070-91E2-80874ACA4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0" name="Picture 17">
          <a:extLst>
            <a:ext uri="{FF2B5EF4-FFF2-40B4-BE49-F238E27FC236}">
              <a16:creationId xmlns:a16="http://schemas.microsoft.com/office/drawing/2014/main" id="{74CCEFD8-C97A-4414-B26F-901297B2D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64678B10-55C7-438A-B1D5-56D144EE6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2" name="Picture 273">
          <a:extLst>
            <a:ext uri="{FF2B5EF4-FFF2-40B4-BE49-F238E27FC236}">
              <a16:creationId xmlns:a16="http://schemas.microsoft.com/office/drawing/2014/main" id="{02F92307-E3F5-44DD-82AD-C761C5215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6C2C9624-5F66-4161-B3D6-65BDFA3C0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id="{D4A97368-68CC-4162-84B9-A8FE1D83F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5" name="Image 63">
          <a:extLst>
            <a:ext uri="{FF2B5EF4-FFF2-40B4-BE49-F238E27FC236}">
              <a16:creationId xmlns:a16="http://schemas.microsoft.com/office/drawing/2014/main" id="{3B603F72-1A78-4EAF-9543-EEB0A676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id="{A1B9294B-3217-4B27-8FF5-AD90D09DF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id="{0727BEDA-10ED-4E31-B140-EC95539B9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id="{EF9508FB-2CE6-4E0C-A912-0F0FC3661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9" name="Image 57">
          <a:extLst>
            <a:ext uri="{FF2B5EF4-FFF2-40B4-BE49-F238E27FC236}">
              <a16:creationId xmlns:a16="http://schemas.microsoft.com/office/drawing/2014/main" id="{CE9428ED-E91E-4667-9F34-C83D5457C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id="{656A0E21-F21F-4F5F-A04B-CBC89F4AE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id="{E95F8362-C9C1-485E-83F3-92072C59F9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id="{14D64A51-6E74-492B-AF9F-5B06381D0C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F8E3E5A5-2AC4-4B97-8FA9-DDF96DB174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AC7A1A87-1CC9-4D4A-BCFF-CF8661F0D0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911AB679-AEB0-4C45-8E32-20F394250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5EE1F0C6-FA28-473D-BB0B-4810D2C311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3754E2DE-553D-430E-AE68-0028934C77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2FFE11BE-42F7-4F68-B289-9FB7C27B0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658B7536-3AF2-447E-8492-09985EE1EF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2E841F65-AFE1-4117-88D2-7281BF9F67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FDB7B584-BABC-4E1E-8C23-9F743F2FF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58186B2D-4299-49C6-9189-5C30D2F5E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3463824-80B9-4A73-8F31-B9F7DBA79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284967B2-10F0-442C-ACBB-F48ECD5E3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68D9F1BC-6358-4ABF-9402-A651463A9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36EE7D8A-1717-4092-8FAE-8A461DE032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68A2EAF9-B734-417C-9D62-E7D09E5BC7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A7D4FC40-AE6D-4A03-98CE-C5C42DC26F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632460</xdr:rowOff>
    </xdr:from>
    <xdr:to>
      <xdr:col>9</xdr:col>
      <xdr:colOff>376428</xdr:colOff>
      <xdr:row>10</xdr:row>
      <xdr:rowOff>23482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45E466E0-3784-4D5E-B2AB-FA41305998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994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632460</xdr:rowOff>
    </xdr:from>
    <xdr:to>
      <xdr:col>9</xdr:col>
      <xdr:colOff>1132792</xdr:colOff>
      <xdr:row>10</xdr:row>
      <xdr:rowOff>27154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59977764-BBDF-4144-9F7B-0BD4D555E9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994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304D4700-772D-47D5-ABF8-C198E4AB3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90" name="Image 57">
          <a:extLst>
            <a:ext uri="{FF2B5EF4-FFF2-40B4-BE49-F238E27FC236}">
              <a16:creationId xmlns:a16="http://schemas.microsoft.com/office/drawing/2014/main" id="{E901A078-473C-4D12-A63B-1C0D35B02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E4741BE7-4D6B-446F-A5C4-033A5B580D8A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id="{30C4C2EC-FECC-4AB4-AB45-4F3E817DC484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939144</xdr:colOff>
      <xdr:row>22</xdr:row>
      <xdr:rowOff>368587</xdr:rowOff>
    </xdr:from>
    <xdr:to>
      <xdr:col>4</xdr:col>
      <xdr:colOff>53995</xdr:colOff>
      <xdr:row>22</xdr:row>
      <xdr:rowOff>475805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id="{3949C33C-2EE4-405A-A977-3D3139F8B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1794" y="8388637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DA7A435A-1270-4119-87CC-3B795191D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 editAs="absolute">
    <xdr:from>
      <xdr:col>5</xdr:col>
      <xdr:colOff>885825</xdr:colOff>
      <xdr:row>21</xdr:row>
      <xdr:rowOff>304800</xdr:rowOff>
    </xdr:from>
    <xdr:to>
      <xdr:col>6</xdr:col>
      <xdr:colOff>103614</xdr:colOff>
      <xdr:row>21</xdr:row>
      <xdr:rowOff>534473</xdr:rowOff>
    </xdr:to>
    <xdr:pic>
      <xdr:nvPicPr>
        <xdr:cNvPr id="77" name="Image 63">
          <a:extLst>
            <a:ext uri="{FF2B5EF4-FFF2-40B4-BE49-F238E27FC236}">
              <a16:creationId xmlns:a16="http://schemas.microsoft.com/office/drawing/2014/main" id="{159CFFE8-778D-494F-8462-DDE2FFBB7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38725" y="7515225"/>
          <a:ext cx="217914" cy="229673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C5AAA86C-BCEB-490A-B4AE-CAF618B9A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B12CF275-3D65-474B-AFE1-3372BFE53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91508</xdr:colOff>
      <xdr:row>12</xdr:row>
      <xdr:rowOff>416338</xdr:rowOff>
    </xdr:from>
    <xdr:to>
      <xdr:col>7</xdr:col>
      <xdr:colOff>434346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1B29328E-A8FF-44B9-8145-24890E4A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67963" y="4217679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513514</xdr:colOff>
      <xdr:row>12</xdr:row>
      <xdr:rowOff>412679</xdr:rowOff>
    </xdr:from>
    <xdr:to>
      <xdr:col>7</xdr:col>
      <xdr:colOff>853474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7C901889-1412-496B-BDF7-C8E183F56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9969" y="4214020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127945</xdr:colOff>
      <xdr:row>15</xdr:row>
      <xdr:rowOff>406568</xdr:rowOff>
    </xdr:from>
    <xdr:to>
      <xdr:col>7</xdr:col>
      <xdr:colOff>470783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F260791B-C355-4A88-B84E-B432E8B6B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04400" y="5324932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321156</xdr:colOff>
      <xdr:row>15</xdr:row>
      <xdr:rowOff>429996</xdr:rowOff>
    </xdr:from>
    <xdr:to>
      <xdr:col>3</xdr:col>
      <xdr:colOff>661116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10EFDF67-59DB-408F-860F-3254B38FD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0792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9</xdr:row>
      <xdr:rowOff>401282</xdr:rowOff>
    </xdr:from>
    <xdr:to>
      <xdr:col>6</xdr:col>
      <xdr:colOff>620099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D21D0EE7-6298-4CEB-B201-4730AEFEF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DA46AED-E3D1-4F8C-86C5-CC8CABF00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12</xdr:row>
      <xdr:rowOff>402655</xdr:rowOff>
    </xdr:from>
    <xdr:to>
      <xdr:col>6</xdr:col>
      <xdr:colOff>620099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B79BF7A2-303B-4613-822B-B850E60D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15</xdr:row>
      <xdr:rowOff>417757</xdr:rowOff>
    </xdr:from>
    <xdr:to>
      <xdr:col>6</xdr:col>
      <xdr:colOff>620099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id="{54C043BE-C7DC-4882-B9AD-8D274CC5D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id="{776F6C09-762E-412F-83AA-4D99E9D87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9EBD2106-5771-4CDE-BB2B-D0FA943B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id="{D1B357EC-1352-4EF9-A26A-36AE7259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12</xdr:row>
      <xdr:rowOff>420199</xdr:rowOff>
    </xdr:from>
    <xdr:to>
      <xdr:col>3</xdr:col>
      <xdr:colOff>442483</xdr:colOff>
      <xdr:row>12</xdr:row>
      <xdr:rowOff>766898</xdr:rowOff>
    </xdr:to>
    <xdr:pic>
      <xdr:nvPicPr>
        <xdr:cNvPr id="66" name="Picture 272">
          <a:extLst>
            <a:ext uri="{FF2B5EF4-FFF2-40B4-BE49-F238E27FC236}">
              <a16:creationId xmlns:a16="http://schemas.microsoft.com/office/drawing/2014/main" id="{A34C002E-052F-48AA-9492-7D6A92BC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12</xdr:row>
      <xdr:rowOff>420868</xdr:rowOff>
    </xdr:from>
    <xdr:to>
      <xdr:col>3</xdr:col>
      <xdr:colOff>844399</xdr:colOff>
      <xdr:row>12</xdr:row>
      <xdr:rowOff>752834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B8DD614F-BB7F-45EF-A87C-A185C2524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12</xdr:row>
      <xdr:rowOff>148078</xdr:rowOff>
    </xdr:from>
    <xdr:to>
      <xdr:col>3</xdr:col>
      <xdr:colOff>417485</xdr:colOff>
      <xdr:row>12</xdr:row>
      <xdr:rowOff>377751</xdr:rowOff>
    </xdr:to>
    <xdr:pic>
      <xdr:nvPicPr>
        <xdr:cNvPr id="68" name="Image 63">
          <a:extLst>
            <a:ext uri="{FF2B5EF4-FFF2-40B4-BE49-F238E27FC236}">
              <a16:creationId xmlns:a16="http://schemas.microsoft.com/office/drawing/2014/main" id="{6563FF62-7D38-4590-89A7-1E03CE4E4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568271</xdr:colOff>
      <xdr:row>12</xdr:row>
      <xdr:rowOff>155458</xdr:rowOff>
    </xdr:from>
    <xdr:to>
      <xdr:col>3</xdr:col>
      <xdr:colOff>793002</xdr:colOff>
      <xdr:row>12</xdr:row>
      <xdr:rowOff>369931</xdr:rowOff>
    </xdr:to>
    <xdr:pic>
      <xdr:nvPicPr>
        <xdr:cNvPr id="69" name="Image 57">
          <a:extLst>
            <a:ext uri="{FF2B5EF4-FFF2-40B4-BE49-F238E27FC236}">
              <a16:creationId xmlns:a16="http://schemas.microsoft.com/office/drawing/2014/main" id="{44E11E77-4134-4DFE-B7D9-89320D218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0123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79" name="Image 63">
          <a:extLst>
            <a:ext uri="{FF2B5EF4-FFF2-40B4-BE49-F238E27FC236}">
              <a16:creationId xmlns:a16="http://schemas.microsoft.com/office/drawing/2014/main" id="{320D0223-5B68-4035-A7A0-0A1D9BFD7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2475644E-9E09-45FD-B80C-8E82E12E1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B6047C4F-253D-4008-9971-85E88707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2D45D2C4-F662-4178-A42F-181B2C55D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84" name="Image 57">
          <a:extLst>
            <a:ext uri="{FF2B5EF4-FFF2-40B4-BE49-F238E27FC236}">
              <a16:creationId xmlns:a16="http://schemas.microsoft.com/office/drawing/2014/main" id="{A2757236-034E-4682-A826-ED5B8164F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5EFDC84F-DC40-47E8-AE25-A9C39B834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22</xdr:row>
      <xdr:rowOff>350520</xdr:rowOff>
    </xdr:from>
    <xdr:to>
      <xdr:col>3</xdr:col>
      <xdr:colOff>876976</xdr:colOff>
      <xdr:row>22</xdr:row>
      <xdr:rowOff>463122</xdr:rowOff>
    </xdr:to>
    <xdr:pic>
      <xdr:nvPicPr>
        <xdr:cNvPr id="105" name="Image 57">
          <a:extLst>
            <a:ext uri="{FF2B5EF4-FFF2-40B4-BE49-F238E27FC236}">
              <a16:creationId xmlns:a16="http://schemas.microsoft.com/office/drawing/2014/main" id="{CADBCB78-B2EF-46DA-8A9D-12DE0A7B8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9748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259080</xdr:colOff>
      <xdr:row>12</xdr:row>
      <xdr:rowOff>30480</xdr:rowOff>
    </xdr:from>
    <xdr:to>
      <xdr:col>1</xdr:col>
      <xdr:colOff>478864</xdr:colOff>
      <xdr:row>12</xdr:row>
      <xdr:rowOff>238340</xdr:rowOff>
    </xdr:to>
    <xdr:sp macro="" textlink="">
      <xdr:nvSpPr>
        <xdr:cNvPr id="126" name="Oval 125">
          <a:extLst>
            <a:ext uri="{FF2B5EF4-FFF2-40B4-BE49-F238E27FC236}">
              <a16:creationId xmlns:a16="http://schemas.microsoft.com/office/drawing/2014/main" id="{C8739BC6-4954-45F5-B759-445AFD26C3C4}"/>
            </a:ext>
          </a:extLst>
        </xdr:cNvPr>
        <xdr:cNvSpPr/>
      </xdr:nvSpPr>
      <xdr:spPr>
        <a:xfrm>
          <a:off x="3962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627724</xdr:colOff>
      <xdr:row>12</xdr:row>
      <xdr:rowOff>30480</xdr:rowOff>
    </xdr:from>
    <xdr:to>
      <xdr:col>1</xdr:col>
      <xdr:colOff>847508</xdr:colOff>
      <xdr:row>12</xdr:row>
      <xdr:rowOff>238340</xdr:rowOff>
    </xdr:to>
    <xdr:sp macro="" textlink="">
      <xdr:nvSpPr>
        <xdr:cNvPr id="127" name="Oval 126">
          <a:extLst>
            <a:ext uri="{FF2B5EF4-FFF2-40B4-BE49-F238E27FC236}">
              <a16:creationId xmlns:a16="http://schemas.microsoft.com/office/drawing/2014/main" id="{8C4CD807-8BA7-4D0D-9940-CA73AB5F8A62}"/>
            </a:ext>
          </a:extLst>
        </xdr:cNvPr>
        <xdr:cNvSpPr/>
      </xdr:nvSpPr>
      <xdr:spPr>
        <a:xfrm>
          <a:off x="764884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276380</xdr:colOff>
      <xdr:row>12</xdr:row>
      <xdr:rowOff>30480</xdr:rowOff>
    </xdr:from>
    <xdr:to>
      <xdr:col>2</xdr:col>
      <xdr:colOff>496164</xdr:colOff>
      <xdr:row>12</xdr:row>
      <xdr:rowOff>238340</xdr:rowOff>
    </xdr:to>
    <xdr:sp macro="" textlink="">
      <xdr:nvSpPr>
        <xdr:cNvPr id="128" name="Oval 127">
          <a:extLst>
            <a:ext uri="{FF2B5EF4-FFF2-40B4-BE49-F238E27FC236}">
              <a16:creationId xmlns:a16="http://schemas.microsoft.com/office/drawing/2014/main" id="{EAEE1447-6A43-4682-BA5A-EE89B279F66A}"/>
            </a:ext>
          </a:extLst>
        </xdr:cNvPr>
        <xdr:cNvSpPr/>
      </xdr:nvSpPr>
      <xdr:spPr>
        <a:xfrm>
          <a:off x="131270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655320</xdr:colOff>
      <xdr:row>12</xdr:row>
      <xdr:rowOff>30480</xdr:rowOff>
    </xdr:from>
    <xdr:to>
      <xdr:col>2</xdr:col>
      <xdr:colOff>875104</xdr:colOff>
      <xdr:row>12</xdr:row>
      <xdr:rowOff>238340</xdr:rowOff>
    </xdr:to>
    <xdr:sp macro="" textlink="">
      <xdr:nvSpPr>
        <xdr:cNvPr id="129" name="Oval 128">
          <a:extLst>
            <a:ext uri="{FF2B5EF4-FFF2-40B4-BE49-F238E27FC236}">
              <a16:creationId xmlns:a16="http://schemas.microsoft.com/office/drawing/2014/main" id="{3593C349-5308-44FC-9E30-7A8394BA95D2}"/>
            </a:ext>
          </a:extLst>
        </xdr:cNvPr>
        <xdr:cNvSpPr/>
      </xdr:nvSpPr>
      <xdr:spPr>
        <a:xfrm>
          <a:off x="16916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344754</xdr:colOff>
      <xdr:row>12</xdr:row>
      <xdr:rowOff>30480</xdr:rowOff>
    </xdr:from>
    <xdr:to>
      <xdr:col>3</xdr:col>
      <xdr:colOff>564538</xdr:colOff>
      <xdr:row>12</xdr:row>
      <xdr:rowOff>238340</xdr:rowOff>
    </xdr:to>
    <xdr:sp macro="" textlink="">
      <xdr:nvSpPr>
        <xdr:cNvPr id="130" name="Oval 129">
          <a:extLst>
            <a:ext uri="{FF2B5EF4-FFF2-40B4-BE49-F238E27FC236}">
              <a16:creationId xmlns:a16="http://schemas.microsoft.com/office/drawing/2014/main" id="{545D0959-6D45-4871-BFAE-A80049904BF0}"/>
            </a:ext>
          </a:extLst>
        </xdr:cNvPr>
        <xdr:cNvSpPr/>
      </xdr:nvSpPr>
      <xdr:spPr>
        <a:xfrm>
          <a:off x="2280234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322511</xdr:colOff>
      <xdr:row>9</xdr:row>
      <xdr:rowOff>60960</xdr:rowOff>
    </xdr:from>
    <xdr:to>
      <xdr:col>7</xdr:col>
      <xdr:colOff>542295</xdr:colOff>
      <xdr:row>9</xdr:row>
      <xdr:rowOff>268820</xdr:rowOff>
    </xdr:to>
    <xdr:sp macro="" textlink="">
      <xdr:nvSpPr>
        <xdr:cNvPr id="132" name="Oval 131">
          <a:extLst>
            <a:ext uri="{FF2B5EF4-FFF2-40B4-BE49-F238E27FC236}">
              <a16:creationId xmlns:a16="http://schemas.microsoft.com/office/drawing/2014/main" id="{04A8C02C-2585-45E8-B6B0-D1C9472D1FE5}"/>
            </a:ext>
          </a:extLst>
        </xdr:cNvPr>
        <xdr:cNvSpPr/>
      </xdr:nvSpPr>
      <xdr:spPr>
        <a:xfrm>
          <a:off x="5854631" y="27584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7" name="Rectangle 186">
          <a:extLst>
            <a:ext uri="{FF2B5EF4-FFF2-40B4-BE49-F238E27FC236}">
              <a16:creationId xmlns:a16="http://schemas.microsoft.com/office/drawing/2014/main" id="{832ABAB4-B2F5-44D4-9798-37EEEECDAB0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E96F9D3E-3493-45A8-8955-31ED4AA7E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36E0A13D-153E-4E6F-84B5-607E0B999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id="{521D6637-A696-4836-B6C7-5B1422DC2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id="{CC429C8C-4DAD-4159-AC56-E6994541F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179EA984-65FD-4150-B2E6-AF8DBEC61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A3968428-C703-497D-A0C8-364E0905D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id="{7A1E3B82-6262-46B9-9A31-E68E1C4C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3A021262-4460-496E-8982-FA93F5542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id="{55122871-6989-4F67-8818-F91B9C71F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id="{8641BE28-67F0-43D1-99B6-ABAA10162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8" name="Picture 273">
          <a:extLst>
            <a:ext uri="{FF2B5EF4-FFF2-40B4-BE49-F238E27FC236}">
              <a16:creationId xmlns:a16="http://schemas.microsoft.com/office/drawing/2014/main" id="{2D7EE6F5-22EC-485A-B60B-2D73CC74C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9" name="Picture 273">
          <a:extLst>
            <a:ext uri="{FF2B5EF4-FFF2-40B4-BE49-F238E27FC236}">
              <a16:creationId xmlns:a16="http://schemas.microsoft.com/office/drawing/2014/main" id="{36BF7DD8-8E63-4301-9CF7-17168F8C1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00" name="Image 63">
          <a:extLst>
            <a:ext uri="{FF2B5EF4-FFF2-40B4-BE49-F238E27FC236}">
              <a16:creationId xmlns:a16="http://schemas.microsoft.com/office/drawing/2014/main" id="{65B1F52E-D175-4B4B-B778-4A26BA2D4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01" name="Image 63">
          <a:extLst>
            <a:ext uri="{FF2B5EF4-FFF2-40B4-BE49-F238E27FC236}">
              <a16:creationId xmlns:a16="http://schemas.microsoft.com/office/drawing/2014/main" id="{F771D55B-157A-4643-A425-5037DB931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02" name="Image 63">
          <a:extLst>
            <a:ext uri="{FF2B5EF4-FFF2-40B4-BE49-F238E27FC236}">
              <a16:creationId xmlns:a16="http://schemas.microsoft.com/office/drawing/2014/main" id="{4DBD0BB6-28AC-49AF-A766-D0EC660F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03" name="Image 63">
          <a:extLst>
            <a:ext uri="{FF2B5EF4-FFF2-40B4-BE49-F238E27FC236}">
              <a16:creationId xmlns:a16="http://schemas.microsoft.com/office/drawing/2014/main" id="{0F9A78EF-CA43-451B-9B00-8EC05CD34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4" name="Image 57">
          <a:extLst>
            <a:ext uri="{FF2B5EF4-FFF2-40B4-BE49-F238E27FC236}">
              <a16:creationId xmlns:a16="http://schemas.microsoft.com/office/drawing/2014/main" id="{1A52FF3B-504D-4E22-BC05-BF8C9600F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5" name="Image 57">
          <a:extLst>
            <a:ext uri="{FF2B5EF4-FFF2-40B4-BE49-F238E27FC236}">
              <a16:creationId xmlns:a16="http://schemas.microsoft.com/office/drawing/2014/main" id="{3D5645C3-EEF3-41B3-870F-4ECFC9E24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6" name="Image 57">
          <a:extLst>
            <a:ext uri="{FF2B5EF4-FFF2-40B4-BE49-F238E27FC236}">
              <a16:creationId xmlns:a16="http://schemas.microsoft.com/office/drawing/2014/main" id="{378DEE2B-A827-43E3-AE1D-61BDA49FAD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7" name="Image 57">
          <a:extLst>
            <a:ext uri="{FF2B5EF4-FFF2-40B4-BE49-F238E27FC236}">
              <a16:creationId xmlns:a16="http://schemas.microsoft.com/office/drawing/2014/main" id="{965BD445-EE54-41DD-A04F-D87106242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F3BE6089-4C06-412C-B10B-5AB9DD47D5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A439FAE7-65DD-4D56-98E6-A504A0DFC5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C9529244-C0E4-4FBB-869A-02EB23E01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3A594219-43A5-46FE-8C0D-24D95DDAFB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CF4F1F93-ADF8-432B-9E2E-BDF2B0C04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A4278E1C-8B8F-44EE-A329-8FF7DC3C9D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A34E088C-0B0E-49EF-9459-AB66C30A97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291F1ADC-BA25-4352-A4B6-CBDCE7C56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1E240111-1B5B-456E-9664-5A93463DA1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B9711BD0-CA7D-4A52-98DF-58E2D8724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8A0025C0-7499-49C3-8381-E7F18D3336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81001C1D-EEF5-447E-A9B7-0F365ECEE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41F62A9B-AADE-45B3-A279-E99F23CE03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6DF0D98E-17A2-4188-ADCB-6DDDE6B18E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CDD369BA-63C5-423B-B560-BC247E27AD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53B2CA4D-C49B-4433-85FA-2C97A4608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617220</xdr:rowOff>
    </xdr:from>
    <xdr:to>
      <xdr:col>9</xdr:col>
      <xdr:colOff>368808</xdr:colOff>
      <xdr:row>10</xdr:row>
      <xdr:rowOff>8242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94CA5DC9-7F2B-4852-B9A2-BD1F52CE2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1470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617220</xdr:rowOff>
    </xdr:from>
    <xdr:to>
      <xdr:col>9</xdr:col>
      <xdr:colOff>1125172</xdr:colOff>
      <xdr:row>10</xdr:row>
      <xdr:rowOff>11914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50584A0B-B58C-4013-8D7D-339EB79533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1470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id="{90D890B0-46EA-43CE-93EA-D97FBFEA9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1E2BCCBD-713A-4754-B0E8-0A56B1965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16DE01D0-2E0A-4C33-B18F-B59D2179F8BB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33E894DC-AAD4-4C3F-ADBE-BF45AAC0E3A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687654</xdr:colOff>
      <xdr:row>12</xdr:row>
      <xdr:rowOff>30480</xdr:rowOff>
    </xdr:from>
    <xdr:to>
      <xdr:col>3</xdr:col>
      <xdr:colOff>907438</xdr:colOff>
      <xdr:row>12</xdr:row>
      <xdr:rowOff>238340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id="{991BEC39-84EC-4F2E-90A5-B208A2842DE1}"/>
            </a:ext>
          </a:extLst>
        </xdr:cNvPr>
        <xdr:cNvSpPr/>
      </xdr:nvSpPr>
      <xdr:spPr>
        <a:xfrm>
          <a:off x="2840304" y="38595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868524</xdr:colOff>
      <xdr:row>21</xdr:row>
      <xdr:rowOff>311582</xdr:rowOff>
    </xdr:from>
    <xdr:to>
      <xdr:col>6</xdr:col>
      <xdr:colOff>86313</xdr:colOff>
      <xdr:row>21</xdr:row>
      <xdr:rowOff>541255</xdr:rowOff>
    </xdr:to>
    <xdr:pic>
      <xdr:nvPicPr>
        <xdr:cNvPr id="94" name="Image 63">
          <a:extLst>
            <a:ext uri="{FF2B5EF4-FFF2-40B4-BE49-F238E27FC236}">
              <a16:creationId xmlns:a16="http://schemas.microsoft.com/office/drawing/2014/main" id="{0E912A7A-6815-47F5-8FC3-21E06562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21424" y="752200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1642D734-09D6-48C8-B9E4-50E7BF869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888ADB38-CB9F-4AD5-A841-1024851CD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99CA9C10-3E5C-4434-9A0E-9B7258027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91510</xdr:colOff>
      <xdr:row>15</xdr:row>
      <xdr:rowOff>399020</xdr:rowOff>
    </xdr:from>
    <xdr:to>
      <xdr:col>1</xdr:col>
      <xdr:colOff>434348</xdr:colOff>
      <xdr:row>15</xdr:row>
      <xdr:rowOff>741920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E3E40246-5591-4E45-B323-AF80BCB4C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0055" y="5317384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513516</xdr:colOff>
      <xdr:row>15</xdr:row>
      <xdr:rowOff>395361</xdr:rowOff>
    </xdr:from>
    <xdr:to>
      <xdr:col>1</xdr:col>
      <xdr:colOff>853476</xdr:colOff>
      <xdr:row>15</xdr:row>
      <xdr:rowOff>727327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F19D711E-A3F6-408B-90D4-63B55E7FB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2061" y="5313725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127947</xdr:colOff>
      <xdr:row>18</xdr:row>
      <xdr:rowOff>406569</xdr:rowOff>
    </xdr:from>
    <xdr:to>
      <xdr:col>1</xdr:col>
      <xdr:colOff>470785</xdr:colOff>
      <xdr:row>18</xdr:row>
      <xdr:rowOff>749469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9380FC9F-402A-48FC-8A36-88822239C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6492" y="643329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286518</xdr:colOff>
      <xdr:row>15</xdr:row>
      <xdr:rowOff>429996</xdr:rowOff>
    </xdr:from>
    <xdr:to>
      <xdr:col>4</xdr:col>
      <xdr:colOff>626478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9F0041B7-D323-4B90-B5ED-9572E22CD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61336" y="534836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9</xdr:row>
      <xdr:rowOff>401282</xdr:rowOff>
    </xdr:from>
    <xdr:to>
      <xdr:col>7</xdr:col>
      <xdr:colOff>620209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C063647F-A621-4D52-B233-7B28423E0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29307</xdr:rowOff>
    </xdr:from>
    <xdr:to>
      <xdr:col>8</xdr:col>
      <xdr:colOff>3045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DF02724-BC4B-460A-B8AC-39B56AB09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20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12</xdr:row>
      <xdr:rowOff>402655</xdr:rowOff>
    </xdr:from>
    <xdr:to>
      <xdr:col>7</xdr:col>
      <xdr:colOff>620209</xdr:colOff>
      <xdr:row>12</xdr:row>
      <xdr:rowOff>745555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0085CD68-02B0-46EC-95D9-0C9BEA46B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15</xdr:row>
      <xdr:rowOff>417757</xdr:rowOff>
    </xdr:from>
    <xdr:to>
      <xdr:col>7</xdr:col>
      <xdr:colOff>620209</xdr:colOff>
      <xdr:row>15</xdr:row>
      <xdr:rowOff>760657</xdr:rowOff>
    </xdr:to>
    <xdr:pic>
      <xdr:nvPicPr>
        <xdr:cNvPr id="47" name="Picture 273">
          <a:extLst>
            <a:ext uri="{FF2B5EF4-FFF2-40B4-BE49-F238E27FC236}">
              <a16:creationId xmlns:a16="http://schemas.microsoft.com/office/drawing/2014/main" id="{171A8B80-617A-47A9-BE1E-AC7D5D776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12</xdr:row>
      <xdr:rowOff>420199</xdr:rowOff>
    </xdr:from>
    <xdr:to>
      <xdr:col>4</xdr:col>
      <xdr:colOff>442483</xdr:colOff>
      <xdr:row>12</xdr:row>
      <xdr:rowOff>766898</xdr:rowOff>
    </xdr:to>
    <xdr:pic>
      <xdr:nvPicPr>
        <xdr:cNvPr id="56" name="Picture 272">
          <a:extLst>
            <a:ext uri="{FF2B5EF4-FFF2-40B4-BE49-F238E27FC236}">
              <a16:creationId xmlns:a16="http://schemas.microsoft.com/office/drawing/2014/main" id="{3F025810-3F87-415F-9172-048CED6F8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3977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12</xdr:row>
      <xdr:rowOff>420868</xdr:rowOff>
    </xdr:from>
    <xdr:to>
      <xdr:col>4</xdr:col>
      <xdr:colOff>844399</xdr:colOff>
      <xdr:row>12</xdr:row>
      <xdr:rowOff>752834</xdr:rowOff>
    </xdr:to>
    <xdr:pic>
      <xdr:nvPicPr>
        <xdr:cNvPr id="57" name="Picture 17">
          <a:extLst>
            <a:ext uri="{FF2B5EF4-FFF2-40B4-BE49-F238E27FC236}">
              <a16:creationId xmlns:a16="http://schemas.microsoft.com/office/drawing/2014/main" id="{25563D2E-9072-491E-B2E0-1236A8D2C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991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138611</xdr:colOff>
      <xdr:row>12</xdr:row>
      <xdr:rowOff>148078</xdr:rowOff>
    </xdr:from>
    <xdr:to>
      <xdr:col>4</xdr:col>
      <xdr:colOff>356525</xdr:colOff>
      <xdr:row>12</xdr:row>
      <xdr:rowOff>377751</xdr:rowOff>
    </xdr:to>
    <xdr:pic>
      <xdr:nvPicPr>
        <xdr:cNvPr id="58" name="Image 63">
          <a:extLst>
            <a:ext uri="{FF2B5EF4-FFF2-40B4-BE49-F238E27FC236}">
              <a16:creationId xmlns:a16="http://schemas.microsoft.com/office/drawing/2014/main" id="{54F48015-81EE-4BC7-812C-FFC181C80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7325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507311</xdr:colOff>
      <xdr:row>12</xdr:row>
      <xdr:rowOff>155458</xdr:rowOff>
    </xdr:from>
    <xdr:to>
      <xdr:col>4</xdr:col>
      <xdr:colOff>732042</xdr:colOff>
      <xdr:row>12</xdr:row>
      <xdr:rowOff>369931</xdr:rowOff>
    </xdr:to>
    <xdr:pic>
      <xdr:nvPicPr>
        <xdr:cNvPr id="59" name="Image 57">
          <a:extLst>
            <a:ext uri="{FF2B5EF4-FFF2-40B4-BE49-F238E27FC236}">
              <a16:creationId xmlns:a16="http://schemas.microsoft.com/office/drawing/2014/main" id="{FA41F470-E1EF-49D8-A37A-311C18E79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41951" y="3973078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72" name="Image 63">
          <a:extLst>
            <a:ext uri="{FF2B5EF4-FFF2-40B4-BE49-F238E27FC236}">
              <a16:creationId xmlns:a16="http://schemas.microsoft.com/office/drawing/2014/main" id="{3C05B6C4-9F48-4E2F-AEC2-222F12D40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73" name="Image 57">
          <a:extLst>
            <a:ext uri="{FF2B5EF4-FFF2-40B4-BE49-F238E27FC236}">
              <a16:creationId xmlns:a16="http://schemas.microsoft.com/office/drawing/2014/main" id="{89BBF19A-6FAD-49F2-BD9B-35C468C51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83" name="Picture 272">
          <a:extLst>
            <a:ext uri="{FF2B5EF4-FFF2-40B4-BE49-F238E27FC236}">
              <a16:creationId xmlns:a16="http://schemas.microsoft.com/office/drawing/2014/main" id="{B4807717-F4AC-49D0-961A-74E2DD527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84" name="Picture 17">
          <a:extLst>
            <a:ext uri="{FF2B5EF4-FFF2-40B4-BE49-F238E27FC236}">
              <a16:creationId xmlns:a16="http://schemas.microsoft.com/office/drawing/2014/main" id="{A7390A49-1EF6-4638-9B58-B12F5A29C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907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85" name="Image 63">
          <a:extLst>
            <a:ext uri="{FF2B5EF4-FFF2-40B4-BE49-F238E27FC236}">
              <a16:creationId xmlns:a16="http://schemas.microsoft.com/office/drawing/2014/main" id="{7C5ACE0B-FFE8-425C-A22A-8B633FA1A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99" name="Image 63">
          <a:extLst>
            <a:ext uri="{FF2B5EF4-FFF2-40B4-BE49-F238E27FC236}">
              <a16:creationId xmlns:a16="http://schemas.microsoft.com/office/drawing/2014/main" id="{DAC1804C-C3E4-4EA9-869E-B5656CEDA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00" name="Image 57">
          <a:extLst>
            <a:ext uri="{FF2B5EF4-FFF2-40B4-BE49-F238E27FC236}">
              <a16:creationId xmlns:a16="http://schemas.microsoft.com/office/drawing/2014/main" id="{A6F5B1A7-FB68-4F88-9ACD-C391B586E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79" name="Image 57">
          <a:extLst>
            <a:ext uri="{FF2B5EF4-FFF2-40B4-BE49-F238E27FC236}">
              <a16:creationId xmlns:a16="http://schemas.microsoft.com/office/drawing/2014/main" id="{4AAC8690-3C45-458A-B701-24419396A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243480</xdr:colOff>
      <xdr:row>21</xdr:row>
      <xdr:rowOff>286317</xdr:rowOff>
    </xdr:from>
    <xdr:to>
      <xdr:col>7</xdr:col>
      <xdr:colOff>614863</xdr:colOff>
      <xdr:row>21</xdr:row>
      <xdr:rowOff>629217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3DB5200F-6E73-4A63-B9DA-BCF7F9075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5600" y="7471977"/>
          <a:ext cx="371383" cy="342900"/>
        </a:xfrm>
        <a:prstGeom prst="rect">
          <a:avLst/>
        </a:prstGeom>
      </xdr:spPr>
    </xdr:pic>
    <xdr:clientData/>
  </xdr:twoCellAnchor>
  <xdr:twoCellAnchor>
    <xdr:from>
      <xdr:col>1</xdr:col>
      <xdr:colOff>327660</xdr:colOff>
      <xdr:row>12</xdr:row>
      <xdr:rowOff>45720</xdr:rowOff>
    </xdr:from>
    <xdr:to>
      <xdr:col>1</xdr:col>
      <xdr:colOff>547444</xdr:colOff>
      <xdr:row>12</xdr:row>
      <xdr:rowOff>253580</xdr:rowOff>
    </xdr:to>
    <xdr:sp macro="" textlink="">
      <xdr:nvSpPr>
        <xdr:cNvPr id="109" name="Oval 108">
          <a:extLst>
            <a:ext uri="{FF2B5EF4-FFF2-40B4-BE49-F238E27FC236}">
              <a16:creationId xmlns:a16="http://schemas.microsoft.com/office/drawing/2014/main" id="{5C588763-6D27-4407-BC06-743A0508A8C7}"/>
            </a:ext>
          </a:extLst>
        </xdr:cNvPr>
        <xdr:cNvSpPr/>
      </xdr:nvSpPr>
      <xdr:spPr>
        <a:xfrm>
          <a:off x="46482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268760</xdr:colOff>
      <xdr:row>12</xdr:row>
      <xdr:rowOff>45720</xdr:rowOff>
    </xdr:from>
    <xdr:to>
      <xdr:col>2</xdr:col>
      <xdr:colOff>488544</xdr:colOff>
      <xdr:row>12</xdr:row>
      <xdr:rowOff>253580</xdr:rowOff>
    </xdr:to>
    <xdr:sp macro="" textlink="">
      <xdr:nvSpPr>
        <xdr:cNvPr id="111" name="Oval 110">
          <a:extLst>
            <a:ext uri="{FF2B5EF4-FFF2-40B4-BE49-F238E27FC236}">
              <a16:creationId xmlns:a16="http://schemas.microsoft.com/office/drawing/2014/main" id="{6309592A-71DD-4897-A903-E9133499109C}"/>
            </a:ext>
          </a:extLst>
        </xdr:cNvPr>
        <xdr:cNvSpPr/>
      </xdr:nvSpPr>
      <xdr:spPr>
        <a:xfrm>
          <a:off x="130508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647700</xdr:colOff>
      <xdr:row>12</xdr:row>
      <xdr:rowOff>45720</xdr:rowOff>
    </xdr:from>
    <xdr:to>
      <xdr:col>2</xdr:col>
      <xdr:colOff>867484</xdr:colOff>
      <xdr:row>12</xdr:row>
      <xdr:rowOff>253580</xdr:rowOff>
    </xdr:to>
    <xdr:sp macro="" textlink="">
      <xdr:nvSpPr>
        <xdr:cNvPr id="112" name="Oval 111">
          <a:extLst>
            <a:ext uri="{FF2B5EF4-FFF2-40B4-BE49-F238E27FC236}">
              <a16:creationId xmlns:a16="http://schemas.microsoft.com/office/drawing/2014/main" id="{3C4B336A-7A4F-407E-8C70-7BEE6B1E45E2}"/>
            </a:ext>
          </a:extLst>
        </xdr:cNvPr>
        <xdr:cNvSpPr/>
      </xdr:nvSpPr>
      <xdr:spPr>
        <a:xfrm>
          <a:off x="168402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230454</xdr:colOff>
      <xdr:row>12</xdr:row>
      <xdr:rowOff>45720</xdr:rowOff>
    </xdr:from>
    <xdr:to>
      <xdr:col>3</xdr:col>
      <xdr:colOff>450238</xdr:colOff>
      <xdr:row>12</xdr:row>
      <xdr:rowOff>253580</xdr:rowOff>
    </xdr:to>
    <xdr:sp macro="" textlink="">
      <xdr:nvSpPr>
        <xdr:cNvPr id="113" name="Oval 112">
          <a:extLst>
            <a:ext uri="{FF2B5EF4-FFF2-40B4-BE49-F238E27FC236}">
              <a16:creationId xmlns:a16="http://schemas.microsoft.com/office/drawing/2014/main" id="{6499C111-973F-492F-976C-F5BBBD4AB48C}"/>
            </a:ext>
          </a:extLst>
        </xdr:cNvPr>
        <xdr:cNvSpPr/>
      </xdr:nvSpPr>
      <xdr:spPr>
        <a:xfrm>
          <a:off x="2165934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599097</xdr:colOff>
      <xdr:row>12</xdr:row>
      <xdr:rowOff>45720</xdr:rowOff>
    </xdr:from>
    <xdr:to>
      <xdr:col>3</xdr:col>
      <xdr:colOff>818881</xdr:colOff>
      <xdr:row>12</xdr:row>
      <xdr:rowOff>253580</xdr:rowOff>
    </xdr:to>
    <xdr:sp macro="" textlink="">
      <xdr:nvSpPr>
        <xdr:cNvPr id="114" name="Oval 113">
          <a:extLst>
            <a:ext uri="{FF2B5EF4-FFF2-40B4-BE49-F238E27FC236}">
              <a16:creationId xmlns:a16="http://schemas.microsoft.com/office/drawing/2014/main" id="{FB72B644-23F0-4C3D-BC26-38F6C22DD53E}"/>
            </a:ext>
          </a:extLst>
        </xdr:cNvPr>
        <xdr:cNvSpPr/>
      </xdr:nvSpPr>
      <xdr:spPr>
        <a:xfrm>
          <a:off x="2534577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261551</xdr:colOff>
      <xdr:row>12</xdr:row>
      <xdr:rowOff>45720</xdr:rowOff>
    </xdr:from>
    <xdr:to>
      <xdr:col>4</xdr:col>
      <xdr:colOff>481335</xdr:colOff>
      <xdr:row>12</xdr:row>
      <xdr:rowOff>253580</xdr:rowOff>
    </xdr:to>
    <xdr:sp macro="" textlink="">
      <xdr:nvSpPr>
        <xdr:cNvPr id="115" name="Oval 114">
          <a:extLst>
            <a:ext uri="{FF2B5EF4-FFF2-40B4-BE49-F238E27FC236}">
              <a16:creationId xmlns:a16="http://schemas.microsoft.com/office/drawing/2014/main" id="{155C58EE-1ACA-46EF-933F-4F5794466E87}"/>
            </a:ext>
          </a:extLst>
        </xdr:cNvPr>
        <xdr:cNvSpPr/>
      </xdr:nvSpPr>
      <xdr:spPr>
        <a:xfrm>
          <a:off x="3096191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640492</xdr:colOff>
      <xdr:row>12</xdr:row>
      <xdr:rowOff>45720</xdr:rowOff>
    </xdr:from>
    <xdr:to>
      <xdr:col>4</xdr:col>
      <xdr:colOff>860276</xdr:colOff>
      <xdr:row>12</xdr:row>
      <xdr:rowOff>253580</xdr:rowOff>
    </xdr:to>
    <xdr:sp macro="" textlink="">
      <xdr:nvSpPr>
        <xdr:cNvPr id="116" name="Oval 115">
          <a:extLst>
            <a:ext uri="{FF2B5EF4-FFF2-40B4-BE49-F238E27FC236}">
              <a16:creationId xmlns:a16="http://schemas.microsoft.com/office/drawing/2014/main" id="{8AA32536-F2E2-4015-950C-DE436D4C0F2D}"/>
            </a:ext>
          </a:extLst>
        </xdr:cNvPr>
        <xdr:cNvSpPr/>
      </xdr:nvSpPr>
      <xdr:spPr>
        <a:xfrm>
          <a:off x="3475132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17" name="Rectangle 116">
          <a:extLst>
            <a:ext uri="{FF2B5EF4-FFF2-40B4-BE49-F238E27FC236}">
              <a16:creationId xmlns:a16="http://schemas.microsoft.com/office/drawing/2014/main" id="{CA506745-376E-41AE-8C99-D7453B36BC25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18" name="Picture 13">
          <a:extLst>
            <a:ext uri="{FF2B5EF4-FFF2-40B4-BE49-F238E27FC236}">
              <a16:creationId xmlns:a16="http://schemas.microsoft.com/office/drawing/2014/main" id="{D2FA5651-6FF1-4FC4-A84E-F51C3BB8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BEDE2CB4-2860-4961-A5D1-2BA16279A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20" name="Picture 273">
          <a:extLst>
            <a:ext uri="{FF2B5EF4-FFF2-40B4-BE49-F238E27FC236}">
              <a16:creationId xmlns:a16="http://schemas.microsoft.com/office/drawing/2014/main" id="{227A6685-0EA6-459B-B723-91A82248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21" name="Picture 13">
          <a:extLst>
            <a:ext uri="{FF2B5EF4-FFF2-40B4-BE49-F238E27FC236}">
              <a16:creationId xmlns:a16="http://schemas.microsoft.com/office/drawing/2014/main" id="{DC7D8397-24BD-4B6E-9E83-555382A67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id="{B9E25BD1-C624-4C40-84B0-4BF23C07F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ECE3B35F-603F-4121-B817-71E61287C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id="{7E0F1EEF-6B56-4BB0-AD8B-4141173A9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id="{7DE4686B-E1BB-41CE-82C4-E6626FFA9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id="{1FB79887-7C9C-4199-883A-3F10398A2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27" name="Picture 273">
          <a:extLst>
            <a:ext uri="{FF2B5EF4-FFF2-40B4-BE49-F238E27FC236}">
              <a16:creationId xmlns:a16="http://schemas.microsoft.com/office/drawing/2014/main" id="{2310B741-C63E-488F-BF3A-78135DED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28" name="Picture 273">
          <a:extLst>
            <a:ext uri="{FF2B5EF4-FFF2-40B4-BE49-F238E27FC236}">
              <a16:creationId xmlns:a16="http://schemas.microsoft.com/office/drawing/2014/main" id="{D64D7ADE-167A-4311-BE40-99705681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C5F3EBE7-794A-4CC1-BA85-0FE618CA9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574F9648-CC3D-47C5-9F12-B113DF9C7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5C8BA2E0-999F-431F-801D-3CB76C0AF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F5DEC3F3-5888-41B2-BCFB-1218B0D1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D13F7A4F-2782-4691-93B5-D9AC832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66D4E5F2-6676-4C04-B715-015B0C942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4AFD32BB-221E-44A0-9DA1-A3805B931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060DC4C4-DAFB-4EDD-9122-4114A2FEBD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39C0BE9D-D969-491E-B02F-4AF57BF1C7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BA06504-02F0-4525-8325-4A0FB21FBF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617220</xdr:rowOff>
    </xdr:from>
    <xdr:to>
      <xdr:col>9</xdr:col>
      <xdr:colOff>756698</xdr:colOff>
      <xdr:row>10</xdr:row>
      <xdr:rowOff>11259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CDDEA8A-DC2B-41C2-9E01-1350715C25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1470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617220</xdr:rowOff>
    </xdr:from>
    <xdr:to>
      <xdr:col>9</xdr:col>
      <xdr:colOff>1512642</xdr:colOff>
      <xdr:row>10</xdr:row>
      <xdr:rowOff>13027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E0740D04-21E9-4F5A-B797-4D46A23DE5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1470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617220</xdr:rowOff>
    </xdr:from>
    <xdr:to>
      <xdr:col>9</xdr:col>
      <xdr:colOff>1890614</xdr:colOff>
      <xdr:row>10</xdr:row>
      <xdr:rowOff>18216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F9D71B9F-F691-43CD-A01B-3E17E6919E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1470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617220</xdr:rowOff>
    </xdr:from>
    <xdr:to>
      <xdr:col>9</xdr:col>
      <xdr:colOff>2268588</xdr:colOff>
      <xdr:row>10</xdr:row>
      <xdr:rowOff>20868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DE960277-AD84-4229-8853-5E00F694BB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1470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B0CF85C2-42B0-43B8-B0E0-DC15FD3D7B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2449133-3A1F-47EA-9F45-B8D9304600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1880FD0D-60C5-4D09-AA07-DAF15BABD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ED447C8C-3D76-4A80-ABC4-81B9A23D3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E67C8DF2-E470-4369-8A62-3BFFC2B6D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9124880B-EFCD-4DA9-9A02-0AAF48BD4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9800451-3868-4EA4-8E0A-FD0ACCF62B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B026ABF9-EA42-4748-867C-5BE378A476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713EEC5-7A88-4C0E-B92A-2C8D45396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A9CE3F42-B9B6-4A3D-B779-830A5236E8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129DE69-AC62-4FA8-9982-9CD3836AD4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617220</xdr:rowOff>
    </xdr:from>
    <xdr:to>
      <xdr:col>9</xdr:col>
      <xdr:colOff>376428</xdr:colOff>
      <xdr:row>10</xdr:row>
      <xdr:rowOff>8242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0524609-6EEA-448E-974E-296EECDACD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1470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617220</xdr:rowOff>
    </xdr:from>
    <xdr:to>
      <xdr:col>9</xdr:col>
      <xdr:colOff>1132792</xdr:colOff>
      <xdr:row>10</xdr:row>
      <xdr:rowOff>11914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4D6A6714-40F3-4F1A-B2D6-80222D3292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1470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92" name="Image 57">
          <a:extLst>
            <a:ext uri="{FF2B5EF4-FFF2-40B4-BE49-F238E27FC236}">
              <a16:creationId xmlns:a16="http://schemas.microsoft.com/office/drawing/2014/main" id="{7E27BF7C-A244-4CAF-98A1-49371C528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id="{77475A74-AB08-4561-8398-8C26D071F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A2AB3CA1-4589-49ED-82D3-8D5255B2E003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5" name="Oval 94">
          <a:extLst>
            <a:ext uri="{FF2B5EF4-FFF2-40B4-BE49-F238E27FC236}">
              <a16:creationId xmlns:a16="http://schemas.microsoft.com/office/drawing/2014/main" id="{AED2739C-FB79-4619-BDE2-E28F97DCB89E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906624</xdr:colOff>
      <xdr:row>21</xdr:row>
      <xdr:rowOff>330632</xdr:rowOff>
    </xdr:from>
    <xdr:to>
      <xdr:col>6</xdr:col>
      <xdr:colOff>124413</xdr:colOff>
      <xdr:row>21</xdr:row>
      <xdr:rowOff>560305</xdr:rowOff>
    </xdr:to>
    <xdr:pic>
      <xdr:nvPicPr>
        <xdr:cNvPr id="97" name="Image 63">
          <a:extLst>
            <a:ext uri="{FF2B5EF4-FFF2-40B4-BE49-F238E27FC236}">
              <a16:creationId xmlns:a16="http://schemas.microsoft.com/office/drawing/2014/main" id="{A4BDF0B1-BF0A-4513-BB73-C27BB8491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9524" y="754105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3</xdr:col>
      <xdr:colOff>948669</xdr:colOff>
      <xdr:row>22</xdr:row>
      <xdr:rowOff>349537</xdr:rowOff>
    </xdr:from>
    <xdr:to>
      <xdr:col>4</xdr:col>
      <xdr:colOff>63520</xdr:colOff>
      <xdr:row>22</xdr:row>
      <xdr:rowOff>456755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id="{368EA0EF-DC0C-46FA-91A1-733FAA881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1319" y="8369587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4DC2F5DF-1D53-46DD-8126-F9DDED2AF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026FC6AE-1E6D-4AC0-953C-B38D1D4E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id="{C539A9A5-5CF4-4C34-AD57-EC9D64436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82DB7A1F-7662-467B-AEA0-79EE26E8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33AFBF8-C6BE-4A2D-866D-2179C8AA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84811</xdr:colOff>
      <xdr:row>9</xdr:row>
      <xdr:rowOff>399917</xdr:rowOff>
    </xdr:from>
    <xdr:to>
      <xdr:col>2</xdr:col>
      <xdr:colOff>422995</xdr:colOff>
      <xdr:row>9</xdr:row>
      <xdr:rowOff>746616</xdr:rowOff>
    </xdr:to>
    <xdr:pic>
      <xdr:nvPicPr>
        <xdr:cNvPr id="7" name="Picture 272">
          <a:extLst>
            <a:ext uri="{FF2B5EF4-FFF2-40B4-BE49-F238E27FC236}">
              <a16:creationId xmlns:a16="http://schemas.microsoft.com/office/drawing/2014/main" id="{DC8D46A6-A5A8-4AF2-B1ED-C4A8C86B7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11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484951</xdr:colOff>
      <xdr:row>9</xdr:row>
      <xdr:rowOff>400586</xdr:rowOff>
    </xdr:from>
    <xdr:to>
      <xdr:col>2</xdr:col>
      <xdr:colOff>824911</xdr:colOff>
      <xdr:row>9</xdr:row>
      <xdr:rowOff>732552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B0AF6C29-CA0B-4F30-992D-D08DF2104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12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262356</xdr:colOff>
      <xdr:row>9</xdr:row>
      <xdr:rowOff>400585</xdr:rowOff>
    </xdr:from>
    <xdr:to>
      <xdr:col>5</xdr:col>
      <xdr:colOff>600075</xdr:colOff>
      <xdr:row>9</xdr:row>
      <xdr:rowOff>732551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id="{7DB5D230-3208-4182-9200-AD2F7C6B7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9615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82484</xdr:colOff>
      <xdr:row>12</xdr:row>
      <xdr:rowOff>396056</xdr:rowOff>
    </xdr:from>
    <xdr:to>
      <xdr:col>2</xdr:col>
      <xdr:colOff>425322</xdr:colOff>
      <xdr:row>12</xdr:row>
      <xdr:rowOff>738956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550552D2-FE33-441A-AEED-B0FFD52FA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88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504490</xdr:colOff>
      <xdr:row>12</xdr:row>
      <xdr:rowOff>392397</xdr:rowOff>
    </xdr:from>
    <xdr:to>
      <xdr:col>2</xdr:col>
      <xdr:colOff>836830</xdr:colOff>
      <xdr:row>12</xdr:row>
      <xdr:rowOff>724363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0286DBDB-63B1-490E-B851-7467B0FEE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8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43408</xdr:colOff>
      <xdr:row>15</xdr:row>
      <xdr:rowOff>386286</xdr:rowOff>
    </xdr:from>
    <xdr:to>
      <xdr:col>2</xdr:col>
      <xdr:colOff>386246</xdr:colOff>
      <xdr:row>15</xdr:row>
      <xdr:rowOff>729186</xdr:rowOff>
    </xdr:to>
    <xdr:pic>
      <xdr:nvPicPr>
        <xdr:cNvPr id="12" name="Picture 239">
          <a:extLst>
            <a:ext uri="{FF2B5EF4-FFF2-40B4-BE49-F238E27FC236}">
              <a16:creationId xmlns:a16="http://schemas.microsoft.com/office/drawing/2014/main" id="{F2173597-5DFC-45BC-940B-577DFF30A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97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280774</xdr:colOff>
      <xdr:row>12</xdr:row>
      <xdr:rowOff>392396</xdr:rowOff>
    </xdr:from>
    <xdr:to>
      <xdr:col>5</xdr:col>
      <xdr:colOff>620734</xdr:colOff>
      <xdr:row>12</xdr:row>
      <xdr:rowOff>724362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DCCAC71E-9F73-4308-AFD4-1F2709718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1457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9</xdr:row>
      <xdr:rowOff>381000</xdr:rowOff>
    </xdr:from>
    <xdr:to>
      <xdr:col>1</xdr:col>
      <xdr:colOff>609378</xdr:colOff>
      <xdr:row>9</xdr:row>
      <xdr:rowOff>723900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E2C627E6-4919-4B6B-88E5-F6983F43E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12</xdr:row>
      <xdr:rowOff>390026</xdr:rowOff>
    </xdr:from>
    <xdr:to>
      <xdr:col>1</xdr:col>
      <xdr:colOff>609378</xdr:colOff>
      <xdr:row>12</xdr:row>
      <xdr:rowOff>732926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221537F7-3339-4DA5-A0D2-C5A2C5C3A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15</xdr:row>
      <xdr:rowOff>370488</xdr:rowOff>
    </xdr:from>
    <xdr:to>
      <xdr:col>1</xdr:col>
      <xdr:colOff>609378</xdr:colOff>
      <xdr:row>15</xdr:row>
      <xdr:rowOff>713388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FDA644AE-734C-408D-9BC7-D22E498A8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E4AA7A55-2B27-42BE-9030-D2F7C6CAF2DE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388D4A5E-5472-4B79-B69D-544F3F7F8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id="{7B84B975-7C7F-4928-AA89-53556D22C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125" name="Picture 273">
          <a:extLst>
            <a:ext uri="{FF2B5EF4-FFF2-40B4-BE49-F238E27FC236}">
              <a16:creationId xmlns:a16="http://schemas.microsoft.com/office/drawing/2014/main" id="{D44663D8-2A31-43EA-ADDD-D1FF4F5FD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126" name="Picture 13">
          <a:extLst>
            <a:ext uri="{FF2B5EF4-FFF2-40B4-BE49-F238E27FC236}">
              <a16:creationId xmlns:a16="http://schemas.microsoft.com/office/drawing/2014/main" id="{CEA8523D-E1AD-461A-8C2E-C9A064BFF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672536B7-DD45-4659-B7B6-EC28C3783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6566B287-036E-4E99-8BA2-957505E10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id="{11CF9695-3E7F-400D-80D2-30021AD5C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E9CD4AB5-CF01-448E-85E5-067B91AE3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131" name="Picture 17">
          <a:extLst>
            <a:ext uri="{FF2B5EF4-FFF2-40B4-BE49-F238E27FC236}">
              <a16:creationId xmlns:a16="http://schemas.microsoft.com/office/drawing/2014/main" id="{4215587E-1ADD-4B5D-BDB0-EE644C944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132" name="Picture 273">
          <a:extLst>
            <a:ext uri="{FF2B5EF4-FFF2-40B4-BE49-F238E27FC236}">
              <a16:creationId xmlns:a16="http://schemas.microsoft.com/office/drawing/2014/main" id="{9CCE57FA-740F-4C05-A70B-1AB400E73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4A72CEB5-4164-439B-B72C-6D66A6265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C2FE7087-EC2A-4BF1-8180-8DFE6AD50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9D3DF8B-C342-4EE9-8E5A-FA466DF26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6E471921-B972-48DE-A857-46DA31C0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25446F04-202C-40BC-923F-8EC87A038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C8321595-5EC2-4A91-84D5-A8F5DB8C0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6CA8942-97B6-4F02-B3FA-9CDA29FB8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92431</xdr:colOff>
      <xdr:row>9</xdr:row>
      <xdr:rowOff>399917</xdr:rowOff>
    </xdr:from>
    <xdr:to>
      <xdr:col>3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42F9688C-EE3E-41E3-8C13-39F8EE8F7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91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492571</xdr:colOff>
      <xdr:row>9</xdr:row>
      <xdr:rowOff>400586</xdr:rowOff>
    </xdr:from>
    <xdr:to>
      <xdr:col>3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DEEBCC7A-BD72-4FA6-96C1-89ED78AF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805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269976</xdr:colOff>
      <xdr:row>9</xdr:row>
      <xdr:rowOff>400585</xdr:rowOff>
    </xdr:from>
    <xdr:to>
      <xdr:col>6</xdr:col>
      <xdr:colOff>607695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B16A6CCC-5E64-4E2C-866A-195A4822C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293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90104</xdr:colOff>
      <xdr:row>12</xdr:row>
      <xdr:rowOff>396056</xdr:rowOff>
    </xdr:from>
    <xdr:to>
      <xdr:col>3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CB55C552-FBF3-414F-807C-74EA453A6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558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512110</xdr:colOff>
      <xdr:row>12</xdr:row>
      <xdr:rowOff>392397</xdr:rowOff>
    </xdr:from>
    <xdr:to>
      <xdr:col>3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CF4008AE-7FB4-4814-BD0B-11135EC65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759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51028</xdr:colOff>
      <xdr:row>15</xdr:row>
      <xdr:rowOff>386286</xdr:rowOff>
    </xdr:from>
    <xdr:to>
      <xdr:col>3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9EAB1AC8-5CC5-404D-BAAD-15F0F2F4E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650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288394</xdr:colOff>
      <xdr:row>12</xdr:row>
      <xdr:rowOff>392396</xdr:rowOff>
    </xdr:from>
    <xdr:to>
      <xdr:col>6</xdr:col>
      <xdr:colOff>628354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9DF58D70-E464-444B-A1F8-ED7D53C6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2135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9</xdr:row>
      <xdr:rowOff>381000</xdr:rowOff>
    </xdr:from>
    <xdr:to>
      <xdr:col>2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7E4D3DA4-EE88-4A1A-A87B-97E2970E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12</xdr:row>
      <xdr:rowOff>390026</xdr:rowOff>
    </xdr:from>
    <xdr:to>
      <xdr:col>2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5298379C-569C-4289-95BD-CDA744DC7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15</xdr:row>
      <xdr:rowOff>370488</xdr:rowOff>
    </xdr:from>
    <xdr:to>
      <xdr:col>2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B9BB8194-136E-4763-AEAB-9B513A706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D075EF10-A09F-4F3B-AF05-56C7C9F8D577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AFD1A3B0-E5F2-4790-8454-DEF9604CE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10F64A8A-B2D5-417D-8EB5-A923D9BF7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id="{7F51C601-C382-4DC5-A223-5026A7BD6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id="{A83754EA-CAEF-4498-95ED-FE7E4C7E1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id="{006A658B-D5BD-4175-9062-F8E61CE1F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id="{78B26C94-A5C5-4FD6-A2F8-AA9A3310E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id="{AB1B8494-1B7F-41A6-B87D-4AEBD0434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id="{B3C3B3EB-30A6-4DB9-A201-3DA6184D8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1D59B874-9279-4B2D-A4FB-BF4559A67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id="{650980B3-B613-46E6-B1E0-80D8FCCF4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id="{EA870634-743C-49B2-8F57-E0F1FFCC7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id="{AC6BA386-2775-40D0-9700-D453C0EB6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AD1FC401-104B-4859-A498-DF6B87EBF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CDBF2058-2E89-4B00-83ED-1BD354CE3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169CD677-FC8C-41A8-93CD-7509C6EF5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F1BF5889-E13E-4527-922A-72582254B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2206625-B7BD-4670-A866-2EBA48C0D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100051</xdr:colOff>
      <xdr:row>9</xdr:row>
      <xdr:rowOff>399917</xdr:rowOff>
    </xdr:from>
    <xdr:to>
      <xdr:col>4</xdr:col>
      <xdr:colOff>438235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6680F9F-CBAC-40BD-BFC7-0586AB33C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4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500191</xdr:colOff>
      <xdr:row>9</xdr:row>
      <xdr:rowOff>400586</xdr:rowOff>
    </xdr:from>
    <xdr:to>
      <xdr:col>4</xdr:col>
      <xdr:colOff>840151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9B1DCC56-5461-4E6B-AD65-ED993C69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4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277596</xdr:colOff>
      <xdr:row>9</xdr:row>
      <xdr:rowOff>400585</xdr:rowOff>
    </xdr:from>
    <xdr:to>
      <xdr:col>7</xdr:col>
      <xdr:colOff>615315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F9E83EEC-E09F-4EB0-9200-545904664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71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97724</xdr:colOff>
      <xdr:row>12</xdr:row>
      <xdr:rowOff>396056</xdr:rowOff>
    </xdr:from>
    <xdr:to>
      <xdr:col>4</xdr:col>
      <xdr:colOff>440562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F5EE7781-6C6F-437B-914B-FF2F57AE0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2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519730</xdr:colOff>
      <xdr:row>12</xdr:row>
      <xdr:rowOff>392397</xdr:rowOff>
    </xdr:from>
    <xdr:to>
      <xdr:col>4</xdr:col>
      <xdr:colOff>852070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94437A49-1E1B-459F-8F7E-11E9F7871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4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58648</xdr:colOff>
      <xdr:row>15</xdr:row>
      <xdr:rowOff>386286</xdr:rowOff>
    </xdr:from>
    <xdr:to>
      <xdr:col>4</xdr:col>
      <xdr:colOff>401486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480B1C61-0D00-4ADD-8293-A4C857C6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296014</xdr:colOff>
      <xdr:row>12</xdr:row>
      <xdr:rowOff>392396</xdr:rowOff>
    </xdr:from>
    <xdr:to>
      <xdr:col>7</xdr:col>
      <xdr:colOff>635974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1F9085F8-927A-4221-A039-9F5190A62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2813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9</xdr:row>
      <xdr:rowOff>381000</xdr:rowOff>
    </xdr:from>
    <xdr:to>
      <xdr:col>3</xdr:col>
      <xdr:colOff>624618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A15971D3-2409-4F57-8EE9-F7A83ACFE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12</xdr:row>
      <xdr:rowOff>390026</xdr:rowOff>
    </xdr:from>
    <xdr:to>
      <xdr:col>3</xdr:col>
      <xdr:colOff>624618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EBD1F96E-67C5-4733-9A6C-87773A911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15</xdr:row>
      <xdr:rowOff>370488</xdr:rowOff>
    </xdr:from>
    <xdr:to>
      <xdr:col>3</xdr:col>
      <xdr:colOff>624618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988EA352-394F-4C37-9C3B-52F6161C9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83" name="Rectangle 82">
          <a:extLst>
            <a:ext uri="{FF2B5EF4-FFF2-40B4-BE49-F238E27FC236}">
              <a16:creationId xmlns:a16="http://schemas.microsoft.com/office/drawing/2014/main" id="{550F99C7-AF41-41F2-AC0E-E4C0F8120A50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84" name="Picture 13">
          <a:extLst>
            <a:ext uri="{FF2B5EF4-FFF2-40B4-BE49-F238E27FC236}">
              <a16:creationId xmlns:a16="http://schemas.microsoft.com/office/drawing/2014/main" id="{5F0D9ED5-34F5-424D-85CF-804C64A36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id="{65362248-7E4C-49E9-80A8-46301AA60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C7949E32-D84A-46B2-AB16-2064F0FBF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87" name="Picture 13">
          <a:extLst>
            <a:ext uri="{FF2B5EF4-FFF2-40B4-BE49-F238E27FC236}">
              <a16:creationId xmlns:a16="http://schemas.microsoft.com/office/drawing/2014/main" id="{6EFCF411-EC31-427C-B0C8-72D90A7FE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88" name="Picture 13">
          <a:extLst>
            <a:ext uri="{FF2B5EF4-FFF2-40B4-BE49-F238E27FC236}">
              <a16:creationId xmlns:a16="http://schemas.microsoft.com/office/drawing/2014/main" id="{FB0FAD7B-776C-48DB-AFF3-B7BB4725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89" name="Picture 13">
          <a:extLst>
            <a:ext uri="{FF2B5EF4-FFF2-40B4-BE49-F238E27FC236}">
              <a16:creationId xmlns:a16="http://schemas.microsoft.com/office/drawing/2014/main" id="{428FBACD-0B10-47AE-897D-441D28671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90" name="Picture 17">
          <a:extLst>
            <a:ext uri="{FF2B5EF4-FFF2-40B4-BE49-F238E27FC236}">
              <a16:creationId xmlns:a16="http://schemas.microsoft.com/office/drawing/2014/main" id="{F9E06BB9-7B74-4574-AA46-68CFB7F57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id="{B4245268-165E-4AEE-9916-7CDEAC81F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92" name="Picture 17">
          <a:extLst>
            <a:ext uri="{FF2B5EF4-FFF2-40B4-BE49-F238E27FC236}">
              <a16:creationId xmlns:a16="http://schemas.microsoft.com/office/drawing/2014/main" id="{6C361013-4040-43AC-AF1C-91F1B5A8D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E1C5B63F-D7F7-4CA6-B06D-FC770F579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94" name="Picture 273">
          <a:extLst>
            <a:ext uri="{FF2B5EF4-FFF2-40B4-BE49-F238E27FC236}">
              <a16:creationId xmlns:a16="http://schemas.microsoft.com/office/drawing/2014/main" id="{6885491C-9B71-4498-8926-6E8B8EE62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95" name="Picture 273">
          <a:extLst>
            <a:ext uri="{FF2B5EF4-FFF2-40B4-BE49-F238E27FC236}">
              <a16:creationId xmlns:a16="http://schemas.microsoft.com/office/drawing/2014/main" id="{398CF40E-44B8-49B3-B8FF-B5CB41AAC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7662AA08-AA8F-453E-A452-B8138C3A5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25A1200D-0F5D-458A-AA8A-D0126B3F6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660C79A8-449D-4771-82AD-4A7162AC6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DF28762B-987D-4AE3-A015-78C23A02B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8AE8034-C58A-49B2-B06B-A318528EB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92431</xdr:colOff>
      <xdr:row>9</xdr:row>
      <xdr:rowOff>399917</xdr:rowOff>
    </xdr:from>
    <xdr:to>
      <xdr:col>5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2EB1703A-C558-4AC5-8850-48709DCFE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62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492571</xdr:colOff>
      <xdr:row>9</xdr:row>
      <xdr:rowOff>400586</xdr:rowOff>
    </xdr:from>
    <xdr:to>
      <xdr:col>5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0FED2062-9BB4-48A4-9F6F-1DB4258FD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63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376656</xdr:colOff>
      <xdr:row>12</xdr:row>
      <xdr:rowOff>400585</xdr:rowOff>
    </xdr:from>
    <xdr:to>
      <xdr:col>1</xdr:col>
      <xdr:colOff>714375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92133C88-D6B7-4C20-8A51-9846DD76C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8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90104</xdr:colOff>
      <xdr:row>12</xdr:row>
      <xdr:rowOff>396056</xdr:rowOff>
    </xdr:from>
    <xdr:to>
      <xdr:col>5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54097A7A-5D2A-450F-8E7A-A7B604CB9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39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512110</xdr:colOff>
      <xdr:row>12</xdr:row>
      <xdr:rowOff>392397</xdr:rowOff>
    </xdr:from>
    <xdr:to>
      <xdr:col>5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D1D6CCA5-F86E-4A99-AC5C-4DCA9E861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459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51028</xdr:colOff>
      <xdr:row>15</xdr:row>
      <xdr:rowOff>386286</xdr:rowOff>
    </xdr:from>
    <xdr:to>
      <xdr:col>5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86A61099-0071-4342-97ED-44F9024E2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48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395074</xdr:colOff>
      <xdr:row>15</xdr:row>
      <xdr:rowOff>384776</xdr:rowOff>
    </xdr:from>
    <xdr:to>
      <xdr:col>1</xdr:col>
      <xdr:colOff>735034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100140B7-8B14-4D2D-A675-E5264A933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22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9</xdr:row>
      <xdr:rowOff>381000</xdr:rowOff>
    </xdr:from>
    <xdr:to>
      <xdr:col>4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B569CC50-42B7-4FFF-B697-AA78DABF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12</xdr:row>
      <xdr:rowOff>390026</xdr:rowOff>
    </xdr:from>
    <xdr:to>
      <xdr:col>4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C0D81E47-7B49-4700-8F2C-F7E0279C3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15</xdr:row>
      <xdr:rowOff>370488</xdr:rowOff>
    </xdr:from>
    <xdr:to>
      <xdr:col>4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3DE2DA15-680D-4935-A347-2489EEB46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9EDA2E1F-FE22-4517-AAA9-3585380504A1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537F1420-7D75-472B-92CF-BE6434145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CF23B3E7-165E-4CAF-BF20-C51A7394F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id="{46E6D985-8A4C-4418-A030-78FB7F0DE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id="{F442EF3A-C8E5-40F9-A2F8-C12C20943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id="{7B320524-1EDD-45CE-A00E-0686796D1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id="{90FE53B4-9139-4E3A-8DEA-6C4A9A26C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id="{93F3BF48-73CC-45AF-AB2A-C60F9C201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id="{9EE60F8C-C6D9-417B-B5B7-17F87E4F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AAB60242-7D9F-4059-ABCC-89A98FCA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id="{A73DDD7C-59EA-4F66-AA9E-58959BA2E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id="{C339DC52-F54E-41B8-A569-8C2331515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id="{AB5D58FC-A7D0-4918-8DC1-FC219645E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1491C86-28E3-46D4-9719-DCF2106CF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74480FC4-38AF-4D07-ACC5-E85DE9123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BDB9B09-F8AB-4E7C-9078-8ECAE51A0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0346F9D0-CF9C-4CB3-BBFE-812C242C9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2B8DBB3-E3BD-434D-91B9-48687DEDC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69571</xdr:colOff>
      <xdr:row>9</xdr:row>
      <xdr:rowOff>399917</xdr:rowOff>
    </xdr:from>
    <xdr:to>
      <xdr:col>6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0B1EB83C-8357-4E0A-B9F4-E88E02AA1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25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469711</xdr:colOff>
      <xdr:row>9</xdr:row>
      <xdr:rowOff>400586</xdr:rowOff>
    </xdr:from>
    <xdr:to>
      <xdr:col>6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6D3C7071-1D05-40CF-A272-93255C7D9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26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353796</xdr:colOff>
      <xdr:row>12</xdr:row>
      <xdr:rowOff>400585</xdr:rowOff>
    </xdr:from>
    <xdr:to>
      <xdr:col>2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EA6ABA37-50E6-4F03-A93E-4CE5B83F4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01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67244</xdr:colOff>
      <xdr:row>12</xdr:row>
      <xdr:rowOff>396056</xdr:rowOff>
    </xdr:from>
    <xdr:to>
      <xdr:col>6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FDBE6826-B51E-4227-90A4-DBA9E9146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02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489250</xdr:colOff>
      <xdr:row>12</xdr:row>
      <xdr:rowOff>392397</xdr:rowOff>
    </xdr:from>
    <xdr:to>
      <xdr:col>6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B14BAA8C-CA2C-4493-9DE2-CDCB3798F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22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28168</xdr:colOff>
      <xdr:row>15</xdr:row>
      <xdr:rowOff>386286</xdr:rowOff>
    </xdr:from>
    <xdr:to>
      <xdr:col>6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77057D44-CEAE-4A46-9DF1-AEDA173A5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11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372214</xdr:colOff>
      <xdr:row>15</xdr:row>
      <xdr:rowOff>384776</xdr:rowOff>
    </xdr:from>
    <xdr:to>
      <xdr:col>2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F5BC2A10-DFC7-440D-8533-ED88F932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85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9</xdr:row>
      <xdr:rowOff>381000</xdr:rowOff>
    </xdr:from>
    <xdr:to>
      <xdr:col>5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7EA8A401-294C-4826-A91E-8CF13097D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12</xdr:row>
      <xdr:rowOff>390026</xdr:rowOff>
    </xdr:from>
    <xdr:to>
      <xdr:col>5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788883D8-EE86-4D20-8E4A-0BD9592A6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15</xdr:row>
      <xdr:rowOff>370488</xdr:rowOff>
    </xdr:from>
    <xdr:to>
      <xdr:col>5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15FC1B99-3BCC-438B-AA82-164633F3D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3943F285-1C6A-469B-940F-434BA3C59382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7FA6E2F3-1E2C-4AB7-BA01-CDA9E502E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7228D6A5-EFB1-4715-B0DD-E57A6F9EA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id="{DFF0A548-3272-46BA-83C7-EC3716078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id="{0DB2C95E-F161-4CB0-9E96-43354AF94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id="{75379359-231B-4FE1-899A-A1CAEF5DA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id="{978193E9-23FD-4E3A-B900-B882BE76B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id="{C26339BB-8922-4F44-BCE3-B482895DE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id="{CD95C031-266F-44D3-B349-B7A38F981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B19C357C-4175-4337-953E-42B23F58D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id="{983D3CB2-954B-4DC7-9ED5-93CE511E9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id="{C4FFF529-8C0A-4B02-A73A-9D1DA1A1F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id="{720688FD-26D5-48DE-B74C-3CFA83EF9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9C22C2D-493F-4CE5-86DA-1760435C4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FD72EB60-E0C9-4069-BCF3-6D49041DE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4C54DF30-CBC7-454A-BF9B-2AF53DE25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1E6B8D4F-5758-41EA-80EE-CD18F796D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223432F-45DD-4BE8-BC88-7826995AB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69571</xdr:colOff>
      <xdr:row>9</xdr:row>
      <xdr:rowOff>399917</xdr:rowOff>
    </xdr:from>
    <xdr:to>
      <xdr:col>7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623CE92-C9CC-4BBF-806A-691F7EDE7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469711</xdr:colOff>
      <xdr:row>9</xdr:row>
      <xdr:rowOff>400586</xdr:rowOff>
    </xdr:from>
    <xdr:to>
      <xdr:col>7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43A0E77A-9F99-4FF0-8195-34D9D7BD7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01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353796</xdr:colOff>
      <xdr:row>12</xdr:row>
      <xdr:rowOff>400585</xdr:rowOff>
    </xdr:from>
    <xdr:to>
      <xdr:col>3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85248E9A-2792-4EFB-9712-5A189502A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927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67244</xdr:colOff>
      <xdr:row>12</xdr:row>
      <xdr:rowOff>396056</xdr:rowOff>
    </xdr:from>
    <xdr:to>
      <xdr:col>7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827813F4-05E2-4286-955F-D6E2748D3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99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489250</xdr:colOff>
      <xdr:row>12</xdr:row>
      <xdr:rowOff>392397</xdr:rowOff>
    </xdr:from>
    <xdr:to>
      <xdr:col>7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1AD1A3A8-76C4-4AC5-A545-EACAACA5E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1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28168</xdr:colOff>
      <xdr:row>15</xdr:row>
      <xdr:rowOff>386286</xdr:rowOff>
    </xdr:from>
    <xdr:to>
      <xdr:col>7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1E3476EB-538C-45C9-B17A-A79B93379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0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372214</xdr:colOff>
      <xdr:row>15</xdr:row>
      <xdr:rowOff>384776</xdr:rowOff>
    </xdr:from>
    <xdr:to>
      <xdr:col>3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46307F23-CA83-4F6B-A864-D7BBE4CD4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0769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9</xdr:row>
      <xdr:rowOff>381000</xdr:rowOff>
    </xdr:from>
    <xdr:to>
      <xdr:col>6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104A8DCB-9778-422C-B2D7-02EF54D86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12</xdr:row>
      <xdr:rowOff>390026</xdr:rowOff>
    </xdr:from>
    <xdr:to>
      <xdr:col>6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389E95DB-87A7-425F-9F54-DA4D0AFA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15</xdr:row>
      <xdr:rowOff>370488</xdr:rowOff>
    </xdr:from>
    <xdr:to>
      <xdr:col>6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7361480B-ECC2-4730-89A4-11B20A002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F5D01949-FBFA-440B-91E9-BD828F00DD54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FBFC6EB0-70FC-4F78-BC2E-CD99108DD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2F6689D7-1245-4C39-B493-CA502B6B2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4" name="Picture 273">
          <a:extLst>
            <a:ext uri="{FF2B5EF4-FFF2-40B4-BE49-F238E27FC236}">
              <a16:creationId xmlns:a16="http://schemas.microsoft.com/office/drawing/2014/main" id="{85BC1797-1362-4970-BA1F-AEDBD4C9D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5" name="Picture 13">
          <a:extLst>
            <a:ext uri="{FF2B5EF4-FFF2-40B4-BE49-F238E27FC236}">
              <a16:creationId xmlns:a16="http://schemas.microsoft.com/office/drawing/2014/main" id="{AF4DFBD0-EF4D-48F3-843E-09284BF7A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id="{3BE5A702-784C-405B-ADB8-A2FF608AA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id="{4C9B78A3-706A-4876-952D-D25E4D0ED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8" name="Picture 17">
          <a:extLst>
            <a:ext uri="{FF2B5EF4-FFF2-40B4-BE49-F238E27FC236}">
              <a16:creationId xmlns:a16="http://schemas.microsoft.com/office/drawing/2014/main" id="{30D8A330-F8CE-4918-B198-28CFD80F0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id="{C8DE02C3-EB3E-4AF3-BE59-5D0AE5C26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121FF639-ABDF-46E9-8ABD-0B33494D2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id="{E6F75E12-A660-418B-AA5A-E3E3B0C45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id="{C0CA408E-B2ED-4D2C-A79C-054CBCDB6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id="{57466E04-5F64-4514-96C2-D31CFA0E3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E86697E-6DDC-4334-B54C-57A49EF72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0A066634-2281-478F-8F6E-D0D8ADC41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88AC32A0-CFDD-4A2E-B2DF-53CC4382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95C06B04-D59C-430D-817A-45DECBD12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04D5163-693C-4C08-8DBA-53554E16D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77191</xdr:colOff>
      <xdr:row>12</xdr:row>
      <xdr:rowOff>377057</xdr:rowOff>
    </xdr:from>
    <xdr:to>
      <xdr:col>1</xdr:col>
      <xdr:colOff>415375</xdr:colOff>
      <xdr:row>12</xdr:row>
      <xdr:rowOff>723756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E9BEF49C-8637-4E14-9E13-EBB5FF7DB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51" y="419467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477331</xdr:colOff>
      <xdr:row>12</xdr:row>
      <xdr:rowOff>377726</xdr:rowOff>
    </xdr:from>
    <xdr:to>
      <xdr:col>1</xdr:col>
      <xdr:colOff>817291</xdr:colOff>
      <xdr:row>12</xdr:row>
      <xdr:rowOff>709692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D3BCADC9-78B1-4449-9735-61789073E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4491" y="419534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344271</xdr:colOff>
      <xdr:row>12</xdr:row>
      <xdr:rowOff>400585</xdr:rowOff>
    </xdr:from>
    <xdr:to>
      <xdr:col>4</xdr:col>
      <xdr:colOff>681990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4285B6A7-5B47-4EC7-A24B-2267AD082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7046" y="422963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74864</xdr:colOff>
      <xdr:row>15</xdr:row>
      <xdr:rowOff>365576</xdr:rowOff>
    </xdr:from>
    <xdr:to>
      <xdr:col>1</xdr:col>
      <xdr:colOff>417702</xdr:colOff>
      <xdr:row>15</xdr:row>
      <xdr:rowOff>708476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2F2A5455-9CBD-44E1-B6C4-1F448C4C3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024" y="531095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496870</xdr:colOff>
      <xdr:row>15</xdr:row>
      <xdr:rowOff>361917</xdr:rowOff>
    </xdr:from>
    <xdr:to>
      <xdr:col>1</xdr:col>
      <xdr:colOff>829210</xdr:colOff>
      <xdr:row>15</xdr:row>
      <xdr:rowOff>693883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CE0945F2-6D67-433D-975A-6B3C86217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030" y="530729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35788</xdr:colOff>
      <xdr:row>18</xdr:row>
      <xdr:rowOff>363426</xdr:rowOff>
    </xdr:from>
    <xdr:to>
      <xdr:col>1</xdr:col>
      <xdr:colOff>378626</xdr:colOff>
      <xdr:row>18</xdr:row>
      <xdr:rowOff>706326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8B50BEA7-C9CC-42A7-86A6-7D023607D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948" y="642894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362689</xdr:colOff>
      <xdr:row>15</xdr:row>
      <xdr:rowOff>384776</xdr:rowOff>
    </xdr:from>
    <xdr:to>
      <xdr:col>4</xdr:col>
      <xdr:colOff>702649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CB0FC1CF-1787-4560-A1B3-EB33513B0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15464" y="534730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9</xdr:row>
      <xdr:rowOff>381000</xdr:rowOff>
    </xdr:from>
    <xdr:to>
      <xdr:col>7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D0BF13BF-A2BE-40DF-A999-EC9656B2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12</xdr:row>
      <xdr:rowOff>390026</xdr:rowOff>
    </xdr:from>
    <xdr:to>
      <xdr:col>7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C7FD90A0-03BE-46A5-BEE1-289FDB90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15</xdr:row>
      <xdr:rowOff>370488</xdr:rowOff>
    </xdr:from>
    <xdr:to>
      <xdr:col>7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C6DC8299-CE06-443D-AB93-6EA1AECC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sp macro="" textlink="">
      <xdr:nvSpPr>
        <xdr:cNvPr id="62" name="Rectangle 61">
          <a:extLst>
            <a:ext uri="{FF2B5EF4-FFF2-40B4-BE49-F238E27FC236}">
              <a16:creationId xmlns:a16="http://schemas.microsoft.com/office/drawing/2014/main" id="{21E39FAD-5A3B-44A4-8F01-D40B3A95209A}"/>
            </a:ext>
          </a:extLst>
        </xdr:cNvPr>
        <xdr:cNvSpPr/>
      </xdr:nvSpPr>
      <xdr:spPr>
        <a:xfrm>
          <a:off x="6598920" y="2697480"/>
          <a:ext cx="2112749" cy="194385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118916</xdr:colOff>
      <xdr:row>9</xdr:row>
      <xdr:rowOff>378010</xdr:rowOff>
    </xdr:from>
    <xdr:to>
      <xdr:col>9</xdr:col>
      <xdr:colOff>429743</xdr:colOff>
      <xdr:row>9</xdr:row>
      <xdr:rowOff>705171</xdr:rowOff>
    </xdr:to>
    <xdr:pic>
      <xdr:nvPicPr>
        <xdr:cNvPr id="63" name="Picture 13">
          <a:extLst>
            <a:ext uri="{FF2B5EF4-FFF2-40B4-BE49-F238E27FC236}">
              <a16:creationId xmlns:a16="http://schemas.microsoft.com/office/drawing/2014/main" id="{15821949-C9A7-4C05-9DF9-71558E108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7836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154414</xdr:colOff>
      <xdr:row>10</xdr:row>
      <xdr:rowOff>48723</xdr:rowOff>
    </xdr:from>
    <xdr:to>
      <xdr:col>9</xdr:col>
      <xdr:colOff>465241</xdr:colOff>
      <xdr:row>12</xdr:row>
      <xdr:rowOff>61095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id="{3A7A21B4-74B3-4AE0-9A2D-BA4A8D24B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3334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121042</xdr:colOff>
      <xdr:row>12</xdr:row>
      <xdr:rowOff>179926</xdr:rowOff>
    </xdr:from>
    <xdr:to>
      <xdr:col>9</xdr:col>
      <xdr:colOff>431869</xdr:colOff>
      <xdr:row>12</xdr:row>
      <xdr:rowOff>511226</xdr:rowOff>
    </xdr:to>
    <xdr:pic>
      <xdr:nvPicPr>
        <xdr:cNvPr id="65" name="Picture 273">
          <a:extLst>
            <a:ext uri="{FF2B5EF4-FFF2-40B4-BE49-F238E27FC236}">
              <a16:creationId xmlns:a16="http://schemas.microsoft.com/office/drawing/2014/main" id="{89C8D9A1-C0E7-4682-9350-A29FEDF65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1996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595184</xdr:colOff>
      <xdr:row>9</xdr:row>
      <xdr:rowOff>378010</xdr:rowOff>
    </xdr:from>
    <xdr:to>
      <xdr:col>9</xdr:col>
      <xdr:colOff>906011</xdr:colOff>
      <xdr:row>9</xdr:row>
      <xdr:rowOff>705171</xdr:rowOff>
    </xdr:to>
    <xdr:pic>
      <xdr:nvPicPr>
        <xdr:cNvPr id="66" name="Picture 13">
          <a:extLst>
            <a:ext uri="{FF2B5EF4-FFF2-40B4-BE49-F238E27FC236}">
              <a16:creationId xmlns:a16="http://schemas.microsoft.com/office/drawing/2014/main" id="{AFB2D475-D53C-4E8C-BFB7-5BB090F97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94104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1071453</xdr:colOff>
      <xdr:row>9</xdr:row>
      <xdr:rowOff>378010</xdr:rowOff>
    </xdr:from>
    <xdr:to>
      <xdr:col>9</xdr:col>
      <xdr:colOff>1382280</xdr:colOff>
      <xdr:row>9</xdr:row>
      <xdr:rowOff>705171</xdr:rowOff>
    </xdr:to>
    <xdr:pic>
      <xdr:nvPicPr>
        <xdr:cNvPr id="67" name="Picture 13">
          <a:extLst>
            <a:ext uri="{FF2B5EF4-FFF2-40B4-BE49-F238E27FC236}">
              <a16:creationId xmlns:a16="http://schemas.microsoft.com/office/drawing/2014/main" id="{A52DBD4D-DFF1-4D6A-A012-DD75CD783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70373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1547722</xdr:colOff>
      <xdr:row>9</xdr:row>
      <xdr:rowOff>378010</xdr:rowOff>
    </xdr:from>
    <xdr:to>
      <xdr:col>9</xdr:col>
      <xdr:colOff>1858549</xdr:colOff>
      <xdr:row>9</xdr:row>
      <xdr:rowOff>705171</xdr:rowOff>
    </xdr:to>
    <xdr:pic>
      <xdr:nvPicPr>
        <xdr:cNvPr id="68" name="Picture 13">
          <a:extLst>
            <a:ext uri="{FF2B5EF4-FFF2-40B4-BE49-F238E27FC236}">
              <a16:creationId xmlns:a16="http://schemas.microsoft.com/office/drawing/2014/main" id="{C48FFC58-EB17-4896-B00B-CA9AFEAA7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6642" y="3075490"/>
          <a:ext cx="310827" cy="327161"/>
        </a:xfrm>
        <a:prstGeom prst="rect">
          <a:avLst/>
        </a:prstGeom>
      </xdr:spPr>
    </xdr:pic>
    <xdr:clientData/>
  </xdr:twoCellAnchor>
  <xdr:twoCellAnchor>
    <xdr:from>
      <xdr:col>9</xdr:col>
      <xdr:colOff>624778</xdr:colOff>
      <xdr:row>10</xdr:row>
      <xdr:rowOff>48723</xdr:rowOff>
    </xdr:from>
    <xdr:to>
      <xdr:col>9</xdr:col>
      <xdr:colOff>935605</xdr:colOff>
      <xdr:row>12</xdr:row>
      <xdr:rowOff>61095</xdr:rowOff>
    </xdr:to>
    <xdr:pic>
      <xdr:nvPicPr>
        <xdr:cNvPr id="69" name="Picture 17">
          <a:extLst>
            <a:ext uri="{FF2B5EF4-FFF2-40B4-BE49-F238E27FC236}">
              <a16:creationId xmlns:a16="http://schemas.microsoft.com/office/drawing/2014/main" id="{CA413074-ACC7-4B7F-82E9-0B8EACEDB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23698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1095141</xdr:colOff>
      <xdr:row>10</xdr:row>
      <xdr:rowOff>48723</xdr:rowOff>
    </xdr:from>
    <xdr:to>
      <xdr:col>9</xdr:col>
      <xdr:colOff>1405968</xdr:colOff>
      <xdr:row>12</xdr:row>
      <xdr:rowOff>61095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AC441AC3-AC06-4FB7-BFB3-EE2A9F61D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4061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1565505</xdr:colOff>
      <xdr:row>10</xdr:row>
      <xdr:rowOff>48723</xdr:rowOff>
    </xdr:from>
    <xdr:to>
      <xdr:col>9</xdr:col>
      <xdr:colOff>1876332</xdr:colOff>
      <xdr:row>12</xdr:row>
      <xdr:rowOff>61095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id="{2AF25E49-685F-4FAC-ADF8-91F3F7767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4425" y="3553923"/>
          <a:ext cx="310827" cy="324792"/>
        </a:xfrm>
        <a:prstGeom prst="rect">
          <a:avLst/>
        </a:prstGeom>
      </xdr:spPr>
    </xdr:pic>
    <xdr:clientData/>
  </xdr:twoCellAnchor>
  <xdr:twoCellAnchor>
    <xdr:from>
      <xdr:col>9</xdr:col>
      <xdr:colOff>596602</xdr:colOff>
      <xdr:row>12</xdr:row>
      <xdr:rowOff>179926</xdr:rowOff>
    </xdr:from>
    <xdr:to>
      <xdr:col>9</xdr:col>
      <xdr:colOff>907429</xdr:colOff>
      <xdr:row>12</xdr:row>
      <xdr:rowOff>511226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id="{DE67D3C2-F2D3-48B4-869C-759374E35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95522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1072161</xdr:colOff>
      <xdr:row>12</xdr:row>
      <xdr:rowOff>179926</xdr:rowOff>
    </xdr:from>
    <xdr:to>
      <xdr:col>9</xdr:col>
      <xdr:colOff>1382988</xdr:colOff>
      <xdr:row>12</xdr:row>
      <xdr:rowOff>511226</xdr:rowOff>
    </xdr:to>
    <xdr:pic>
      <xdr:nvPicPr>
        <xdr:cNvPr id="73" name="Picture 273">
          <a:extLst>
            <a:ext uri="{FF2B5EF4-FFF2-40B4-BE49-F238E27FC236}">
              <a16:creationId xmlns:a16="http://schemas.microsoft.com/office/drawing/2014/main" id="{70E7A296-57DD-466B-9ACB-429BDD545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1081" y="3997546"/>
          <a:ext cx="310827" cy="331300"/>
        </a:xfrm>
        <a:prstGeom prst="rect">
          <a:avLst/>
        </a:prstGeom>
      </xdr:spPr>
    </xdr:pic>
    <xdr:clientData/>
  </xdr:twoCellAnchor>
  <xdr:twoCellAnchor>
    <xdr:from>
      <xdr:col>9</xdr:col>
      <xdr:colOff>1547720</xdr:colOff>
      <xdr:row>12</xdr:row>
      <xdr:rowOff>179926</xdr:rowOff>
    </xdr:from>
    <xdr:to>
      <xdr:col>9</xdr:col>
      <xdr:colOff>1858547</xdr:colOff>
      <xdr:row>12</xdr:row>
      <xdr:rowOff>511226</xdr:rowOff>
    </xdr:to>
    <xdr:pic>
      <xdr:nvPicPr>
        <xdr:cNvPr id="74" name="Picture 273">
          <a:extLst>
            <a:ext uri="{FF2B5EF4-FFF2-40B4-BE49-F238E27FC236}">
              <a16:creationId xmlns:a16="http://schemas.microsoft.com/office/drawing/2014/main" id="{BE47DB2D-9D18-484A-A0DC-76FB52555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46640" y="3997546"/>
          <a:ext cx="310827" cy="331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B66BB990-C3B6-460B-889B-6A7925F1D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1FA6D96B-2F53-40E4-A07D-D28A20DD2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1814" y="402020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5" name="Image 63">
          <a:extLst>
            <a:ext uri="{FF2B5EF4-FFF2-40B4-BE49-F238E27FC236}">
              <a16:creationId xmlns:a16="http://schemas.microsoft.com/office/drawing/2014/main" id="{8B5C0EE2-A471-410E-A51D-82FF3C567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65307" y="7506666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" name="Picture 17">
          <a:extLst>
            <a:ext uri="{FF2B5EF4-FFF2-40B4-BE49-F238E27FC236}">
              <a16:creationId xmlns:a16="http://schemas.microsoft.com/office/drawing/2014/main" id="{7F624F0C-5FDE-4039-9789-B400D3BEA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74072" y="4021238"/>
          <a:ext cx="164309" cy="4306"/>
        </a:xfrm>
        <a:prstGeom prst="rect">
          <a:avLst/>
        </a:prstGeom>
      </xdr:spPr>
    </xdr:pic>
    <xdr:clientData/>
  </xdr:twoCellAnchor>
  <xdr:twoCellAnchor>
    <xdr:from>
      <xdr:col>2</xdr:col>
      <xdr:colOff>320644</xdr:colOff>
      <xdr:row>12</xdr:row>
      <xdr:rowOff>412679</xdr:rowOff>
    </xdr:from>
    <xdr:to>
      <xdr:col>2</xdr:col>
      <xdr:colOff>660604</xdr:colOff>
      <xdr:row>12</xdr:row>
      <xdr:rowOff>744645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id="{00C77544-6AFD-49A7-A962-EB2A39FE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4248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0804FB50-895A-4F09-84FC-B333A55B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9</xdr:row>
      <xdr:rowOff>401282</xdr:rowOff>
    </xdr:from>
    <xdr:to>
      <xdr:col>1</xdr:col>
      <xdr:colOff>629242</xdr:colOff>
      <xdr:row>9</xdr:row>
      <xdr:rowOff>744182</xdr:rowOff>
    </xdr:to>
    <xdr:pic>
      <xdr:nvPicPr>
        <xdr:cNvPr id="11" name="Picture 273">
          <a:extLst>
            <a:ext uri="{FF2B5EF4-FFF2-40B4-BE49-F238E27FC236}">
              <a16:creationId xmlns:a16="http://schemas.microsoft.com/office/drawing/2014/main" id="{92698271-B4BD-4ADB-BC72-8FF45EB03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6860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2" name="Picture 11">
          <a:extLst>
            <a:ext uri="{FF2B5EF4-FFF2-40B4-BE49-F238E27FC236}">
              <a16:creationId xmlns:a16="http://schemas.microsoft.com/office/drawing/2014/main" id="{B8ECC9D8-A230-4839-BB45-DE8B68A52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47160" y="29307"/>
          <a:ext cx="1417124" cy="881301"/>
        </a:xfrm>
        <a:prstGeom prst="rect">
          <a:avLst/>
        </a:prstGeom>
      </xdr:spPr>
    </xdr:pic>
    <xdr:clientData/>
  </xdr:oneCellAnchor>
  <xdr:twoCellAnchor>
    <xdr:from>
      <xdr:col>5</xdr:col>
      <xdr:colOff>100511</xdr:colOff>
      <xdr:row>9</xdr:row>
      <xdr:rowOff>148078</xdr:rowOff>
    </xdr:from>
    <xdr:to>
      <xdr:col>5</xdr:col>
      <xdr:colOff>318425</xdr:colOff>
      <xdr:row>9</xdr:row>
      <xdr:rowOff>377751</xdr:rowOff>
    </xdr:to>
    <xdr:pic>
      <xdr:nvPicPr>
        <xdr:cNvPr id="60" name="Image 63">
          <a:extLst>
            <a:ext uri="{FF2B5EF4-FFF2-40B4-BE49-F238E27FC236}">
              <a16:creationId xmlns:a16="http://schemas.microsoft.com/office/drawing/2014/main" id="{4431EF6F-8CA8-48C5-89A1-B22268513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343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469211</xdr:colOff>
      <xdr:row>9</xdr:row>
      <xdr:rowOff>155458</xdr:rowOff>
    </xdr:from>
    <xdr:to>
      <xdr:col>5</xdr:col>
      <xdr:colOff>693942</xdr:colOff>
      <xdr:row>9</xdr:row>
      <xdr:rowOff>369931</xdr:rowOff>
    </xdr:to>
    <xdr:pic>
      <xdr:nvPicPr>
        <xdr:cNvPr id="61" name="Image 57">
          <a:extLst>
            <a:ext uri="{FF2B5EF4-FFF2-40B4-BE49-F238E27FC236}">
              <a16:creationId xmlns:a16="http://schemas.microsoft.com/office/drawing/2014/main" id="{CF5DFE35-B01F-49E3-9FED-2E242E47C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0301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68" name="Image 63">
          <a:extLst>
            <a:ext uri="{FF2B5EF4-FFF2-40B4-BE49-F238E27FC236}">
              <a16:creationId xmlns:a16="http://schemas.microsoft.com/office/drawing/2014/main" id="{69C3B072-4FAE-48DC-9592-C0CD02060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69" name="Image 57">
          <a:extLst>
            <a:ext uri="{FF2B5EF4-FFF2-40B4-BE49-F238E27FC236}">
              <a16:creationId xmlns:a16="http://schemas.microsoft.com/office/drawing/2014/main" id="{B450453F-DF02-40A1-8729-575A38AB7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79" name="Picture 272">
          <a:extLst>
            <a:ext uri="{FF2B5EF4-FFF2-40B4-BE49-F238E27FC236}">
              <a16:creationId xmlns:a16="http://schemas.microsoft.com/office/drawing/2014/main" id="{20DAB02A-CCB8-41F3-AA3A-34774C7F5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5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80" name="Picture 17">
          <a:extLst>
            <a:ext uri="{FF2B5EF4-FFF2-40B4-BE49-F238E27FC236}">
              <a16:creationId xmlns:a16="http://schemas.microsoft.com/office/drawing/2014/main" id="{6A168DEF-62C0-4EAC-AB03-EDCA2A048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59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81" name="Image 63">
          <a:extLst>
            <a:ext uri="{FF2B5EF4-FFF2-40B4-BE49-F238E27FC236}">
              <a16:creationId xmlns:a16="http://schemas.microsoft.com/office/drawing/2014/main" id="{4CBC4DAE-0BD5-4668-BFBF-A44E8243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3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89" name="Image 63">
          <a:extLst>
            <a:ext uri="{FF2B5EF4-FFF2-40B4-BE49-F238E27FC236}">
              <a16:creationId xmlns:a16="http://schemas.microsoft.com/office/drawing/2014/main" id="{511003EA-B25E-4E86-966E-6FF8F411A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90" name="Image 57">
          <a:extLst>
            <a:ext uri="{FF2B5EF4-FFF2-40B4-BE49-F238E27FC236}">
              <a16:creationId xmlns:a16="http://schemas.microsoft.com/office/drawing/2014/main" id="{27341ED7-52E1-437E-9D1D-7D98C628D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9" name="Image 57">
          <a:extLst>
            <a:ext uri="{FF2B5EF4-FFF2-40B4-BE49-F238E27FC236}">
              <a16:creationId xmlns:a16="http://schemas.microsoft.com/office/drawing/2014/main" id="{B2562784-EBE8-45A6-9FC9-0AACBEA70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id="{F77A9971-D921-4979-B936-EDA750BAB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2</xdr:col>
      <xdr:colOff>312420</xdr:colOff>
      <xdr:row>9</xdr:row>
      <xdr:rowOff>22860</xdr:rowOff>
    </xdr:from>
    <xdr:to>
      <xdr:col>2</xdr:col>
      <xdr:colOff>532204</xdr:colOff>
      <xdr:row>9</xdr:row>
      <xdr:rowOff>230720</xdr:rowOff>
    </xdr:to>
    <xdr:sp macro="" textlink="">
      <xdr:nvSpPr>
        <xdr:cNvPr id="108" name="Oval 107">
          <a:extLst>
            <a:ext uri="{FF2B5EF4-FFF2-40B4-BE49-F238E27FC236}">
              <a16:creationId xmlns:a16="http://schemas.microsoft.com/office/drawing/2014/main" id="{658B8CAF-5605-44EE-B52B-5AD4E4CD0EFB}"/>
            </a:ext>
          </a:extLst>
        </xdr:cNvPr>
        <xdr:cNvSpPr/>
      </xdr:nvSpPr>
      <xdr:spPr>
        <a:xfrm>
          <a:off x="13487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253520</xdr:colOff>
      <xdr:row>9</xdr:row>
      <xdr:rowOff>22860</xdr:rowOff>
    </xdr:from>
    <xdr:to>
      <xdr:col>3</xdr:col>
      <xdr:colOff>473304</xdr:colOff>
      <xdr:row>9</xdr:row>
      <xdr:rowOff>230720</xdr:rowOff>
    </xdr:to>
    <xdr:sp macro="" textlink="">
      <xdr:nvSpPr>
        <xdr:cNvPr id="110" name="Oval 109">
          <a:extLst>
            <a:ext uri="{FF2B5EF4-FFF2-40B4-BE49-F238E27FC236}">
              <a16:creationId xmlns:a16="http://schemas.microsoft.com/office/drawing/2014/main" id="{72C5C342-226D-4781-A295-1F77157211D3}"/>
            </a:ext>
          </a:extLst>
        </xdr:cNvPr>
        <xdr:cNvSpPr/>
      </xdr:nvSpPr>
      <xdr:spPr>
        <a:xfrm>
          <a:off x="218900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632460</xdr:colOff>
      <xdr:row>9</xdr:row>
      <xdr:rowOff>22860</xdr:rowOff>
    </xdr:from>
    <xdr:to>
      <xdr:col>3</xdr:col>
      <xdr:colOff>852244</xdr:colOff>
      <xdr:row>9</xdr:row>
      <xdr:rowOff>230720</xdr:rowOff>
    </xdr:to>
    <xdr:sp macro="" textlink="">
      <xdr:nvSpPr>
        <xdr:cNvPr id="111" name="Oval 110">
          <a:extLst>
            <a:ext uri="{FF2B5EF4-FFF2-40B4-BE49-F238E27FC236}">
              <a16:creationId xmlns:a16="http://schemas.microsoft.com/office/drawing/2014/main" id="{9F218CF2-19E4-4E8C-9BE9-8DC8240CF77F}"/>
            </a:ext>
          </a:extLst>
        </xdr:cNvPr>
        <xdr:cNvSpPr/>
      </xdr:nvSpPr>
      <xdr:spPr>
        <a:xfrm>
          <a:off x="25679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215214</xdr:colOff>
      <xdr:row>9</xdr:row>
      <xdr:rowOff>22860</xdr:rowOff>
    </xdr:from>
    <xdr:to>
      <xdr:col>4</xdr:col>
      <xdr:colOff>434998</xdr:colOff>
      <xdr:row>9</xdr:row>
      <xdr:rowOff>230720</xdr:rowOff>
    </xdr:to>
    <xdr:sp macro="" textlink="">
      <xdr:nvSpPr>
        <xdr:cNvPr id="112" name="Oval 111">
          <a:extLst>
            <a:ext uri="{FF2B5EF4-FFF2-40B4-BE49-F238E27FC236}">
              <a16:creationId xmlns:a16="http://schemas.microsoft.com/office/drawing/2014/main" id="{18273ECC-1922-4DAB-898C-73B162224584}"/>
            </a:ext>
          </a:extLst>
        </xdr:cNvPr>
        <xdr:cNvSpPr/>
      </xdr:nvSpPr>
      <xdr:spPr>
        <a:xfrm>
          <a:off x="3049854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583857</xdr:colOff>
      <xdr:row>9</xdr:row>
      <xdr:rowOff>22860</xdr:rowOff>
    </xdr:from>
    <xdr:to>
      <xdr:col>4</xdr:col>
      <xdr:colOff>803641</xdr:colOff>
      <xdr:row>9</xdr:row>
      <xdr:rowOff>230720</xdr:rowOff>
    </xdr:to>
    <xdr:sp macro="" textlink="">
      <xdr:nvSpPr>
        <xdr:cNvPr id="113" name="Oval 112">
          <a:extLst>
            <a:ext uri="{FF2B5EF4-FFF2-40B4-BE49-F238E27FC236}">
              <a16:creationId xmlns:a16="http://schemas.microsoft.com/office/drawing/2014/main" id="{9D99AB83-CC83-49DE-8724-58888169B69D}"/>
            </a:ext>
          </a:extLst>
        </xdr:cNvPr>
        <xdr:cNvSpPr/>
      </xdr:nvSpPr>
      <xdr:spPr>
        <a:xfrm>
          <a:off x="3418497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238691</xdr:colOff>
      <xdr:row>9</xdr:row>
      <xdr:rowOff>22860</xdr:rowOff>
    </xdr:from>
    <xdr:to>
      <xdr:col>5</xdr:col>
      <xdr:colOff>458475</xdr:colOff>
      <xdr:row>9</xdr:row>
      <xdr:rowOff>230720</xdr:rowOff>
    </xdr:to>
    <xdr:sp macro="" textlink="">
      <xdr:nvSpPr>
        <xdr:cNvPr id="114" name="Oval 113">
          <a:extLst>
            <a:ext uri="{FF2B5EF4-FFF2-40B4-BE49-F238E27FC236}">
              <a16:creationId xmlns:a16="http://schemas.microsoft.com/office/drawing/2014/main" id="{99B852B0-83D0-4ED1-8A7F-2E87A2185DC6}"/>
            </a:ext>
          </a:extLst>
        </xdr:cNvPr>
        <xdr:cNvSpPr/>
      </xdr:nvSpPr>
      <xdr:spPr>
        <a:xfrm>
          <a:off x="3972491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617632</xdr:colOff>
      <xdr:row>9</xdr:row>
      <xdr:rowOff>22860</xdr:rowOff>
    </xdr:from>
    <xdr:to>
      <xdr:col>5</xdr:col>
      <xdr:colOff>837416</xdr:colOff>
      <xdr:row>9</xdr:row>
      <xdr:rowOff>230720</xdr:rowOff>
    </xdr:to>
    <xdr:sp macro="" textlink="">
      <xdr:nvSpPr>
        <xdr:cNvPr id="115" name="Oval 114">
          <a:extLst>
            <a:ext uri="{FF2B5EF4-FFF2-40B4-BE49-F238E27FC236}">
              <a16:creationId xmlns:a16="http://schemas.microsoft.com/office/drawing/2014/main" id="{2F4DACDA-B672-437F-B1A6-85B0EB4E18C4}"/>
            </a:ext>
          </a:extLst>
        </xdr:cNvPr>
        <xdr:cNvSpPr/>
      </xdr:nvSpPr>
      <xdr:spPr>
        <a:xfrm>
          <a:off x="4351432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id="{F297D1DE-D135-47D8-B0D8-63C334EF2C4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17" name="Picture 13">
          <a:extLst>
            <a:ext uri="{FF2B5EF4-FFF2-40B4-BE49-F238E27FC236}">
              <a16:creationId xmlns:a16="http://schemas.microsoft.com/office/drawing/2014/main" id="{2FE84BA5-70A5-4ED7-8E8A-AA8DAA12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18" name="Picture 17">
          <a:extLst>
            <a:ext uri="{FF2B5EF4-FFF2-40B4-BE49-F238E27FC236}">
              <a16:creationId xmlns:a16="http://schemas.microsoft.com/office/drawing/2014/main" id="{4E5FF62E-89B9-468F-9CA2-A38E54B85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2D8FDABB-6EE5-4167-99A9-F2278B0C1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id="{645A24DF-214D-450E-973E-4EAAC8EAC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E025BEE7-E526-4CF8-80AD-DDB0914B5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2680075C-A388-4415-A890-B9B1B1B6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id="{B65223AE-CF6F-49C3-A820-E0F2EEA2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3BF36E51-94C0-4B10-8CDB-9AAFCD3E5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5A72A058-75EB-4AEB-9BB4-1C3F295D7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id="{3B8585CC-CAF9-4A12-8B53-80E3B5AA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C428D8FB-35E8-4902-9A51-9E8A1917C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3849E064-47A5-4F85-AADF-37575FA55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id="{73F09BD7-364E-4394-B169-D90E8961A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31A73B00-F5DC-4DA3-B996-A06CEA98D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8D2C89E2-1843-4236-B5BE-7CAB98A8F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059BAF2D-ACF9-479E-98B6-3C9586AC9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id="{04EA7ADB-DD03-4A33-B22A-974AEB754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1C4890B8-8C05-4DF2-9367-A29B83331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CE9E89D9-3912-4F49-A75E-C05AD76F7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52535A5A-2B33-4495-9805-65CE842124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3CCDB6B4-8B44-44FD-985F-738DFD6CB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624840</xdr:rowOff>
    </xdr:from>
    <xdr:to>
      <xdr:col>9</xdr:col>
      <xdr:colOff>756698</xdr:colOff>
      <xdr:row>10</xdr:row>
      <xdr:rowOff>18879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DC5EA86-F298-4956-9198-ADB350AC5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232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624840</xdr:rowOff>
    </xdr:from>
    <xdr:to>
      <xdr:col>9</xdr:col>
      <xdr:colOff>1512642</xdr:colOff>
      <xdr:row>10</xdr:row>
      <xdr:rowOff>20647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14CF3C84-8F14-482E-9616-853084AD5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232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624840</xdr:rowOff>
    </xdr:from>
    <xdr:to>
      <xdr:col>9</xdr:col>
      <xdr:colOff>1890614</xdr:colOff>
      <xdr:row>10</xdr:row>
      <xdr:rowOff>25836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73D9E6E5-A61B-4259-BD06-1A26AFEB5C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232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624840</xdr:rowOff>
    </xdr:from>
    <xdr:to>
      <xdr:col>9</xdr:col>
      <xdr:colOff>2268588</xdr:colOff>
      <xdr:row>10</xdr:row>
      <xdr:rowOff>28488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8E06627-76CA-42D2-AFFE-CF5C5C783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232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94746D63-547E-40D8-9D20-D9C138697C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57D4DB65-2D14-4091-A094-4275AAF56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E7257BD6-8D63-4490-AABA-7EAFBCE426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2D0DB2C5-7CD9-4455-A43D-25100EF38B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62643F0C-89CD-48AA-B333-372D4D61F2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48FFEB46-3F02-4C7D-9439-73E6A3E14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C94E3161-6B6B-47D5-9193-2DD3E6939D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D072FE5-2744-4F13-B073-1313962BF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28D6AF90-50BC-4023-8770-9F33C7325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B9695537-115E-49AB-BD78-8E0FACED81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709F1578-1B03-49F4-9852-7DB03DDCE5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624840</xdr:rowOff>
    </xdr:from>
    <xdr:to>
      <xdr:col>9</xdr:col>
      <xdr:colOff>368808</xdr:colOff>
      <xdr:row>10</xdr:row>
      <xdr:rowOff>15862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E7B5DB1-CB44-4B64-AF07-93B9CB816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624840</xdr:rowOff>
    </xdr:from>
    <xdr:to>
      <xdr:col>9</xdr:col>
      <xdr:colOff>1125172</xdr:colOff>
      <xdr:row>10</xdr:row>
      <xdr:rowOff>19534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F9011FD4-8C04-437F-B507-B41B21A04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FB55EC3C-7D9F-4E59-812A-A0D0EDFDD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6" name="Image 57">
          <a:extLst>
            <a:ext uri="{FF2B5EF4-FFF2-40B4-BE49-F238E27FC236}">
              <a16:creationId xmlns:a16="http://schemas.microsoft.com/office/drawing/2014/main" id="{118EB59F-8446-4EB3-BD0F-5FDF45459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4DD1EA9A-7D79-4F65-BB7F-665834E230F9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id="{E147719A-B0FA-4258-8003-D733D2AD326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FB451F11-929E-43A4-BF0E-6E53BFD2B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12</xdr:row>
      <xdr:rowOff>344132</xdr:rowOff>
    </xdr:from>
    <xdr:to>
      <xdr:col>1</xdr:col>
      <xdr:colOff>629242</xdr:colOff>
      <xdr:row>12</xdr:row>
      <xdr:rowOff>687032</xdr:rowOff>
    </xdr:to>
    <xdr:pic>
      <xdr:nvPicPr>
        <xdr:cNvPr id="71" name="Picture 273">
          <a:extLst>
            <a:ext uri="{FF2B5EF4-FFF2-40B4-BE49-F238E27FC236}">
              <a16:creationId xmlns:a16="http://schemas.microsoft.com/office/drawing/2014/main" id="{7FCA847C-0438-48D9-90AE-5B05F9691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3458" y="4173182"/>
          <a:ext cx="338184" cy="34290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46A3762C-BB35-46B8-9554-3EE1225B5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827216</xdr:colOff>
      <xdr:row>21</xdr:row>
      <xdr:rowOff>311727</xdr:rowOff>
    </xdr:from>
    <xdr:ext cx="198483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B6AF1EB2-8660-456A-AC77-0542C41DD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2135" y="7506105"/>
          <a:ext cx="198483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34C95AB1-073C-427B-8717-5EE194E1F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3</xdr:col>
      <xdr:colOff>298006</xdr:colOff>
      <xdr:row>12</xdr:row>
      <xdr:rowOff>412679</xdr:rowOff>
    </xdr:from>
    <xdr:to>
      <xdr:col>3</xdr:col>
      <xdr:colOff>637966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30A9E58D-40B1-4089-B2C8-2DF7AE7BB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9412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253329</xdr:colOff>
      <xdr:row>9</xdr:row>
      <xdr:rowOff>401282</xdr:rowOff>
    </xdr:from>
    <xdr:to>
      <xdr:col>2</xdr:col>
      <xdr:colOff>591513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FD85D57E-836A-4B96-BDBA-93B1FFC9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89649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D9F1730F-0085-4431-B10A-D33396B32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3" name="Image 57">
          <a:extLst>
            <a:ext uri="{FF2B5EF4-FFF2-40B4-BE49-F238E27FC236}">
              <a16:creationId xmlns:a16="http://schemas.microsoft.com/office/drawing/2014/main" id="{8061550B-D391-4897-ADD9-139637D8B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5" name="Picture 273">
          <a:extLst>
            <a:ext uri="{FF2B5EF4-FFF2-40B4-BE49-F238E27FC236}">
              <a16:creationId xmlns:a16="http://schemas.microsoft.com/office/drawing/2014/main" id="{E659B49C-2E43-470E-AC7B-35F494D2C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50DC2221-D9A1-45B1-835F-6605D8603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568271</xdr:colOff>
      <xdr:row>9</xdr:row>
      <xdr:rowOff>155458</xdr:rowOff>
    </xdr:from>
    <xdr:to>
      <xdr:col>6</xdr:col>
      <xdr:colOff>793002</xdr:colOff>
      <xdr:row>9</xdr:row>
      <xdr:rowOff>369931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id="{9188AB6C-E7E0-4EE4-B7D3-01E2DDE1E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0207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C2D66427-0E2A-4D02-A806-DC7DEC6DD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ECF8E2B5-6E63-4CF3-9B1D-BFEFD6D99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145" name="Picture 272">
          <a:extLst>
            <a:ext uri="{FF2B5EF4-FFF2-40B4-BE49-F238E27FC236}">
              <a16:creationId xmlns:a16="http://schemas.microsoft.com/office/drawing/2014/main" id="{549E1974-295D-4D21-A36B-66D240E1D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2165EFEA-A919-4B94-A88B-EFA716225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147" name="Image 63">
          <a:extLst>
            <a:ext uri="{FF2B5EF4-FFF2-40B4-BE49-F238E27FC236}">
              <a16:creationId xmlns:a16="http://schemas.microsoft.com/office/drawing/2014/main" id="{0C1FC9E3-A7FE-40A4-B734-DEEEF6A8B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55" name="Image 63">
          <a:extLst>
            <a:ext uri="{FF2B5EF4-FFF2-40B4-BE49-F238E27FC236}">
              <a16:creationId xmlns:a16="http://schemas.microsoft.com/office/drawing/2014/main" id="{0366F897-10E1-4290-B446-1EA9F769A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56" name="Image 57">
          <a:extLst>
            <a:ext uri="{FF2B5EF4-FFF2-40B4-BE49-F238E27FC236}">
              <a16:creationId xmlns:a16="http://schemas.microsoft.com/office/drawing/2014/main" id="{BC16E03D-9E6E-4453-8A81-1E1CCDCA4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id="{B041826C-F700-4669-920B-DBA67EC41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3</xdr:col>
      <xdr:colOff>289560</xdr:colOff>
      <xdr:row>9</xdr:row>
      <xdr:rowOff>22860</xdr:rowOff>
    </xdr:from>
    <xdr:to>
      <xdr:col>3</xdr:col>
      <xdr:colOff>509344</xdr:colOff>
      <xdr:row>9</xdr:row>
      <xdr:rowOff>230720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id="{A432B508-535D-4B36-AADF-DE41537E3792}"/>
            </a:ext>
          </a:extLst>
        </xdr:cNvPr>
        <xdr:cNvSpPr/>
      </xdr:nvSpPr>
      <xdr:spPr>
        <a:xfrm>
          <a:off x="22250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230660</xdr:colOff>
      <xdr:row>9</xdr:row>
      <xdr:rowOff>22860</xdr:rowOff>
    </xdr:from>
    <xdr:to>
      <xdr:col>4</xdr:col>
      <xdr:colOff>450444</xdr:colOff>
      <xdr:row>9</xdr:row>
      <xdr:rowOff>230720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id="{6A8316BF-C14D-4E99-9777-9C5DE9657B97}"/>
            </a:ext>
          </a:extLst>
        </xdr:cNvPr>
        <xdr:cNvSpPr/>
      </xdr:nvSpPr>
      <xdr:spPr>
        <a:xfrm>
          <a:off x="306530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609600</xdr:colOff>
      <xdr:row>9</xdr:row>
      <xdr:rowOff>22860</xdr:rowOff>
    </xdr:from>
    <xdr:to>
      <xdr:col>4</xdr:col>
      <xdr:colOff>829384</xdr:colOff>
      <xdr:row>9</xdr:row>
      <xdr:rowOff>230720</xdr:rowOff>
    </xdr:to>
    <xdr:sp macro="" textlink="">
      <xdr:nvSpPr>
        <xdr:cNvPr id="179" name="Oval 178">
          <a:extLst>
            <a:ext uri="{FF2B5EF4-FFF2-40B4-BE49-F238E27FC236}">
              <a16:creationId xmlns:a16="http://schemas.microsoft.com/office/drawing/2014/main" id="{C9C26AEF-7C01-412B-93FB-D7A6D2A7A9D9}"/>
            </a:ext>
          </a:extLst>
        </xdr:cNvPr>
        <xdr:cNvSpPr/>
      </xdr:nvSpPr>
      <xdr:spPr>
        <a:xfrm>
          <a:off x="3444240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230454</xdr:colOff>
      <xdr:row>9</xdr:row>
      <xdr:rowOff>22860</xdr:rowOff>
    </xdr:from>
    <xdr:to>
      <xdr:col>5</xdr:col>
      <xdr:colOff>450238</xdr:colOff>
      <xdr:row>9</xdr:row>
      <xdr:rowOff>230720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id="{7CC51222-1430-4E51-8C53-CFA9EA076C3E}"/>
            </a:ext>
          </a:extLst>
        </xdr:cNvPr>
        <xdr:cNvSpPr/>
      </xdr:nvSpPr>
      <xdr:spPr>
        <a:xfrm>
          <a:off x="3964254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599097</xdr:colOff>
      <xdr:row>9</xdr:row>
      <xdr:rowOff>22860</xdr:rowOff>
    </xdr:from>
    <xdr:to>
      <xdr:col>5</xdr:col>
      <xdr:colOff>818881</xdr:colOff>
      <xdr:row>9</xdr:row>
      <xdr:rowOff>230720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id="{94D64EAE-B330-4D94-BF17-C742A819ADB8}"/>
            </a:ext>
          </a:extLst>
        </xdr:cNvPr>
        <xdr:cNvSpPr/>
      </xdr:nvSpPr>
      <xdr:spPr>
        <a:xfrm>
          <a:off x="4332897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307271</xdr:colOff>
      <xdr:row>9</xdr:row>
      <xdr:rowOff>22860</xdr:rowOff>
    </xdr:from>
    <xdr:to>
      <xdr:col>6</xdr:col>
      <xdr:colOff>527055</xdr:colOff>
      <xdr:row>9</xdr:row>
      <xdr:rowOff>230720</xdr:rowOff>
    </xdr:to>
    <xdr:sp macro="" textlink="">
      <xdr:nvSpPr>
        <xdr:cNvPr id="182" name="Oval 181">
          <a:extLst>
            <a:ext uri="{FF2B5EF4-FFF2-40B4-BE49-F238E27FC236}">
              <a16:creationId xmlns:a16="http://schemas.microsoft.com/office/drawing/2014/main" id="{2080C308-FC68-48B2-89AA-5A7B0A502218}"/>
            </a:ext>
          </a:extLst>
        </xdr:cNvPr>
        <xdr:cNvSpPr/>
      </xdr:nvSpPr>
      <xdr:spPr>
        <a:xfrm>
          <a:off x="4940231" y="2720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4" name="Rectangle 183">
          <a:extLst>
            <a:ext uri="{FF2B5EF4-FFF2-40B4-BE49-F238E27FC236}">
              <a16:creationId xmlns:a16="http://schemas.microsoft.com/office/drawing/2014/main" id="{CC557C45-E9A8-427C-B3E6-E180195DEABD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id="{04F49E5E-E4AE-4EF8-9F13-D87D6C21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6" name="Picture 17">
          <a:extLst>
            <a:ext uri="{FF2B5EF4-FFF2-40B4-BE49-F238E27FC236}">
              <a16:creationId xmlns:a16="http://schemas.microsoft.com/office/drawing/2014/main" id="{D3AF9CA4-7971-4295-A2CD-0657A37C0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7" name="Picture 273">
          <a:extLst>
            <a:ext uri="{FF2B5EF4-FFF2-40B4-BE49-F238E27FC236}">
              <a16:creationId xmlns:a16="http://schemas.microsoft.com/office/drawing/2014/main" id="{C32146D5-365F-482F-B7B3-A28EC8E3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1BD56618-32E7-40CC-B490-0B2ED1400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9" name="Picture 13">
          <a:extLst>
            <a:ext uri="{FF2B5EF4-FFF2-40B4-BE49-F238E27FC236}">
              <a16:creationId xmlns:a16="http://schemas.microsoft.com/office/drawing/2014/main" id="{C30C58E5-C893-4A39-8B50-425E48029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90" name="Picture 13">
          <a:extLst>
            <a:ext uri="{FF2B5EF4-FFF2-40B4-BE49-F238E27FC236}">
              <a16:creationId xmlns:a16="http://schemas.microsoft.com/office/drawing/2014/main" id="{A10D0461-C772-4C68-AC92-13014C05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855D6715-028F-4D1B-892E-3714DDA2B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2" name="Picture 17">
          <a:extLst>
            <a:ext uri="{FF2B5EF4-FFF2-40B4-BE49-F238E27FC236}">
              <a16:creationId xmlns:a16="http://schemas.microsoft.com/office/drawing/2014/main" id="{77D568CA-C912-4FB6-A739-2734B9800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3" name="Picture 17">
          <a:extLst>
            <a:ext uri="{FF2B5EF4-FFF2-40B4-BE49-F238E27FC236}">
              <a16:creationId xmlns:a16="http://schemas.microsoft.com/office/drawing/2014/main" id="{BA1EF06D-0C21-4C09-A7FE-6870A7356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id="{55FD7605-4157-4190-8595-9FA11734F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id="{01045E1B-6575-4FAD-80EE-5F52FDA39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id="{91618639-750E-4148-90C5-FA71FA9C3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id="{2AFE9B4D-A96E-47F1-8A14-DAC3144A3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id="{124949BC-A420-4983-91ED-4812AB39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9" name="Image 63">
          <a:extLst>
            <a:ext uri="{FF2B5EF4-FFF2-40B4-BE49-F238E27FC236}">
              <a16:creationId xmlns:a16="http://schemas.microsoft.com/office/drawing/2014/main" id="{918A1085-A0E8-4AD9-8689-5E5C71920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00" name="Image 63">
          <a:extLst>
            <a:ext uri="{FF2B5EF4-FFF2-40B4-BE49-F238E27FC236}">
              <a16:creationId xmlns:a16="http://schemas.microsoft.com/office/drawing/2014/main" id="{9159CCE9-A0F6-487E-9B94-856F9BD46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id="{94B0BF0A-F28E-417F-8D55-BC5ECC21F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id="{449A274A-1098-41FD-88A2-22F88A889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3" name="Image 57">
          <a:extLst>
            <a:ext uri="{FF2B5EF4-FFF2-40B4-BE49-F238E27FC236}">
              <a16:creationId xmlns:a16="http://schemas.microsoft.com/office/drawing/2014/main" id="{1C8340CA-A1F1-4970-A690-AA5D2DE5E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4" name="Image 57">
          <a:extLst>
            <a:ext uri="{FF2B5EF4-FFF2-40B4-BE49-F238E27FC236}">
              <a16:creationId xmlns:a16="http://schemas.microsoft.com/office/drawing/2014/main" id="{C3D5CBB0-2FA9-4DD1-AD9F-44FB5CC381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13E3D16-853C-42C5-B740-98D92441C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630784</xdr:rowOff>
    </xdr:from>
    <xdr:to>
      <xdr:col>9</xdr:col>
      <xdr:colOff>756698</xdr:colOff>
      <xdr:row>10</xdr:row>
      <xdr:rowOff>24823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9C6D040A-FA52-4441-8D40-C621FAED5C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82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630784</xdr:rowOff>
    </xdr:from>
    <xdr:to>
      <xdr:col>9</xdr:col>
      <xdr:colOff>1512642</xdr:colOff>
      <xdr:row>10</xdr:row>
      <xdr:rowOff>26591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803AB483-9A36-439B-BBCF-AEF36FC644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82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630784</xdr:rowOff>
    </xdr:from>
    <xdr:to>
      <xdr:col>9</xdr:col>
      <xdr:colOff>1890614</xdr:colOff>
      <xdr:row>10</xdr:row>
      <xdr:rowOff>31780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595B1CB4-D1F3-43A7-85EC-8D5BD79381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82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D42C1875-7CC0-4037-866D-720708B7D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FAD6E13A-ECDA-4D90-8E35-34A4A9CFD5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EAF6EE02-7655-441A-B25C-8F9BD84210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9D0ACB65-C25E-4376-BDD2-B41D31B3A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153F2105-2490-42D9-B0E8-F064AABED1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C2BA8642-B1D0-42CB-9FF5-CFF8C9D642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150C8E37-E776-4DE3-9FD1-17CA88852C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93AFB30E-438F-43C4-B9F6-D7D4AC066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2FF226F-953A-49B8-BA68-80AC6624C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88E92FD6-F673-4925-B67B-C4A7878FD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4CA074A3-716F-4CF8-9950-8BDBF16B0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C98E0529-CAA7-47E4-BE87-5D19F1C97D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630784</xdr:rowOff>
    </xdr:from>
    <xdr:to>
      <xdr:col>9</xdr:col>
      <xdr:colOff>376428</xdr:colOff>
      <xdr:row>10</xdr:row>
      <xdr:rowOff>21806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4A365FDE-D25A-4DCE-A41C-55897516B6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82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630784</xdr:rowOff>
    </xdr:from>
    <xdr:to>
      <xdr:col>9</xdr:col>
      <xdr:colOff>1132792</xdr:colOff>
      <xdr:row>10</xdr:row>
      <xdr:rowOff>25478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8B469CD8-9A8E-4AA2-BF48-BA0549CDB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82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id="{AB3A7826-1919-41CA-BC4A-ACA97BC8E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id="{CC84B16A-5F3C-48B5-B622-26B1137C1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5D4924D1-F807-48D4-ADB4-DF12906009EA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5E29C20B-7A4E-4F65-BB3C-87936C611F95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688271</xdr:colOff>
      <xdr:row>9</xdr:row>
      <xdr:rowOff>22860</xdr:rowOff>
    </xdr:from>
    <xdr:to>
      <xdr:col>6</xdr:col>
      <xdr:colOff>908055</xdr:colOff>
      <xdr:row>9</xdr:row>
      <xdr:rowOff>230720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A094FB6E-68AB-449F-ACB4-DFE8DB9E003B}"/>
            </a:ext>
          </a:extLst>
        </xdr:cNvPr>
        <xdr:cNvSpPr/>
      </xdr:nvSpPr>
      <xdr:spPr>
        <a:xfrm>
          <a:off x="5841296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295275</xdr:colOff>
      <xdr:row>12</xdr:row>
      <xdr:rowOff>342900</xdr:rowOff>
    </xdr:from>
    <xdr:to>
      <xdr:col>2</xdr:col>
      <xdr:colOff>633459</xdr:colOff>
      <xdr:row>12</xdr:row>
      <xdr:rowOff>685800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D4A5604D-3EAB-4975-A890-E3B574167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47800" y="417195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84CF9C32-B09A-4693-8858-645910CBB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53C0D4BD-35C3-4503-9672-DF14FB962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806824</xdr:colOff>
      <xdr:row>21</xdr:row>
      <xdr:rowOff>311727</xdr:rowOff>
    </xdr:from>
    <xdr:ext cx="218876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7E91996F-E086-436F-8954-314E2140E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79577" y="7519351"/>
          <a:ext cx="218876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C1D780BB-B9B3-41AE-BF74-872B4E0FB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4</xdr:col>
      <xdr:colOff>282921</xdr:colOff>
      <xdr:row>12</xdr:row>
      <xdr:rowOff>412679</xdr:rowOff>
    </xdr:from>
    <xdr:to>
      <xdr:col>4</xdr:col>
      <xdr:colOff>622881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076C2671-DB97-4934-9433-FE3F151BF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40386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381592</xdr:colOff>
      <xdr:row>9</xdr:row>
      <xdr:rowOff>401282</xdr:rowOff>
    </xdr:from>
    <xdr:to>
      <xdr:col>3</xdr:col>
      <xdr:colOff>719776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82AD8A80-4431-4172-B991-60C85F2A9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12998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4E0CFCE9-9917-4611-86B8-1440A6B38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1</xdr:col>
      <xdr:colOff>786051</xdr:colOff>
      <xdr:row>22</xdr:row>
      <xdr:rowOff>293836</xdr:rowOff>
    </xdr:from>
    <xdr:to>
      <xdr:col>2</xdr:col>
      <xdr:colOff>111622</xdr:colOff>
      <xdr:row>22</xdr:row>
      <xdr:rowOff>510763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DE034301-C021-4842-8D92-7288ADBC8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3211" y="828721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710D4546-CD3F-448E-93F1-9301EDA86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24" name="Image 63">
          <a:extLst>
            <a:ext uri="{FF2B5EF4-FFF2-40B4-BE49-F238E27FC236}">
              <a16:creationId xmlns:a16="http://schemas.microsoft.com/office/drawing/2014/main" id="{752420EB-CC49-4441-B021-27EFF01A0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568271</xdr:colOff>
      <xdr:row>9</xdr:row>
      <xdr:rowOff>155458</xdr:rowOff>
    </xdr:from>
    <xdr:to>
      <xdr:col>7</xdr:col>
      <xdr:colOff>793002</xdr:colOff>
      <xdr:row>9</xdr:row>
      <xdr:rowOff>369931</xdr:rowOff>
    </xdr:to>
    <xdr:pic>
      <xdr:nvPicPr>
        <xdr:cNvPr id="125" name="Image 57">
          <a:extLst>
            <a:ext uri="{FF2B5EF4-FFF2-40B4-BE49-F238E27FC236}">
              <a16:creationId xmlns:a16="http://schemas.microsoft.com/office/drawing/2014/main" id="{F86E1AD0-9CA8-4B55-AD47-4A9DD5893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02071" y="2852938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32" name="Image 63">
          <a:extLst>
            <a:ext uri="{FF2B5EF4-FFF2-40B4-BE49-F238E27FC236}">
              <a16:creationId xmlns:a16="http://schemas.microsoft.com/office/drawing/2014/main" id="{591318C6-7112-47CD-A169-E8E9CA3C8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33" name="Image 57">
          <a:extLst>
            <a:ext uri="{FF2B5EF4-FFF2-40B4-BE49-F238E27FC236}">
              <a16:creationId xmlns:a16="http://schemas.microsoft.com/office/drawing/2014/main" id="{C5A3E587-E79B-4E6D-B5B5-86177EFC9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143" name="Picture 272">
          <a:extLst>
            <a:ext uri="{FF2B5EF4-FFF2-40B4-BE49-F238E27FC236}">
              <a16:creationId xmlns:a16="http://schemas.microsoft.com/office/drawing/2014/main" id="{77F87303-9101-4B57-8582-DAF1848AA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id="{BC71F89C-0C55-4188-A05E-4A9F50736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A249AF22-5FB8-41EC-B344-03070382B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53" name="Image 63">
          <a:extLst>
            <a:ext uri="{FF2B5EF4-FFF2-40B4-BE49-F238E27FC236}">
              <a16:creationId xmlns:a16="http://schemas.microsoft.com/office/drawing/2014/main" id="{43B2BB6C-147C-46D2-B835-B8EDC6264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54" name="Image 57">
          <a:extLst>
            <a:ext uri="{FF2B5EF4-FFF2-40B4-BE49-F238E27FC236}">
              <a16:creationId xmlns:a16="http://schemas.microsoft.com/office/drawing/2014/main" id="{5A9C834D-B702-4D8F-861F-C1C9BBC61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8" name="Image 57">
          <a:extLst>
            <a:ext uri="{FF2B5EF4-FFF2-40B4-BE49-F238E27FC236}">
              <a16:creationId xmlns:a16="http://schemas.microsoft.com/office/drawing/2014/main" id="{6ACEDAC6-8CA7-4977-A9BA-BF0ED82DE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4</xdr:col>
      <xdr:colOff>291011</xdr:colOff>
      <xdr:row>9</xdr:row>
      <xdr:rowOff>18538</xdr:rowOff>
    </xdr:from>
    <xdr:to>
      <xdr:col>4</xdr:col>
      <xdr:colOff>510795</xdr:colOff>
      <xdr:row>9</xdr:row>
      <xdr:rowOff>226398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0C72711B-2759-4F02-8A17-E913558CF54A}"/>
            </a:ext>
          </a:extLst>
        </xdr:cNvPr>
        <xdr:cNvSpPr/>
      </xdr:nvSpPr>
      <xdr:spPr>
        <a:xfrm>
          <a:off x="3125651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232111</xdr:colOff>
      <xdr:row>9</xdr:row>
      <xdr:rowOff>18538</xdr:rowOff>
    </xdr:from>
    <xdr:to>
      <xdr:col>5</xdr:col>
      <xdr:colOff>451895</xdr:colOff>
      <xdr:row>9</xdr:row>
      <xdr:rowOff>226398</xdr:rowOff>
    </xdr:to>
    <xdr:sp macro="" textlink="">
      <xdr:nvSpPr>
        <xdr:cNvPr id="101" name="Oval 100">
          <a:extLst>
            <a:ext uri="{FF2B5EF4-FFF2-40B4-BE49-F238E27FC236}">
              <a16:creationId xmlns:a16="http://schemas.microsoft.com/office/drawing/2014/main" id="{51945CA9-C565-4E12-A6BC-FC69E693F2A5}"/>
            </a:ext>
          </a:extLst>
        </xdr:cNvPr>
        <xdr:cNvSpPr/>
      </xdr:nvSpPr>
      <xdr:spPr>
        <a:xfrm>
          <a:off x="3965911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611051</xdr:colOff>
      <xdr:row>9</xdr:row>
      <xdr:rowOff>18538</xdr:rowOff>
    </xdr:from>
    <xdr:to>
      <xdr:col>5</xdr:col>
      <xdr:colOff>830835</xdr:colOff>
      <xdr:row>9</xdr:row>
      <xdr:rowOff>226398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id="{82D23077-B90C-4E9D-A73E-B0EC25A42172}"/>
            </a:ext>
          </a:extLst>
        </xdr:cNvPr>
        <xdr:cNvSpPr/>
      </xdr:nvSpPr>
      <xdr:spPr>
        <a:xfrm>
          <a:off x="4344851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193805</xdr:colOff>
      <xdr:row>9</xdr:row>
      <xdr:rowOff>18538</xdr:rowOff>
    </xdr:from>
    <xdr:to>
      <xdr:col>6</xdr:col>
      <xdr:colOff>413589</xdr:colOff>
      <xdr:row>9</xdr:row>
      <xdr:rowOff>226398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id="{ACEE106E-C8E5-4427-947C-518716A764CE}"/>
            </a:ext>
          </a:extLst>
        </xdr:cNvPr>
        <xdr:cNvSpPr/>
      </xdr:nvSpPr>
      <xdr:spPr>
        <a:xfrm>
          <a:off x="4826765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562448</xdr:colOff>
      <xdr:row>9</xdr:row>
      <xdr:rowOff>18538</xdr:rowOff>
    </xdr:from>
    <xdr:to>
      <xdr:col>6</xdr:col>
      <xdr:colOff>782232</xdr:colOff>
      <xdr:row>9</xdr:row>
      <xdr:rowOff>226398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id="{6ED7D2A4-4BD6-49F5-B2F7-E7AC12B2668B}"/>
            </a:ext>
          </a:extLst>
        </xdr:cNvPr>
        <xdr:cNvSpPr/>
      </xdr:nvSpPr>
      <xdr:spPr>
        <a:xfrm>
          <a:off x="5195408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293482</xdr:colOff>
      <xdr:row>9</xdr:row>
      <xdr:rowOff>18538</xdr:rowOff>
    </xdr:from>
    <xdr:to>
      <xdr:col>7</xdr:col>
      <xdr:colOff>513266</xdr:colOff>
      <xdr:row>9</xdr:row>
      <xdr:rowOff>226398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EEEDF74A-1061-4F32-895F-27969F8906EF}"/>
            </a:ext>
          </a:extLst>
        </xdr:cNvPr>
        <xdr:cNvSpPr/>
      </xdr:nvSpPr>
      <xdr:spPr>
        <a:xfrm>
          <a:off x="5825602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672423</xdr:colOff>
      <xdr:row>9</xdr:row>
      <xdr:rowOff>18538</xdr:rowOff>
    </xdr:from>
    <xdr:to>
      <xdr:col>7</xdr:col>
      <xdr:colOff>892207</xdr:colOff>
      <xdr:row>9</xdr:row>
      <xdr:rowOff>226398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AAA37D00-7B1D-43BD-BF21-9FFA7B5028FF}"/>
            </a:ext>
          </a:extLst>
        </xdr:cNvPr>
        <xdr:cNvSpPr/>
      </xdr:nvSpPr>
      <xdr:spPr>
        <a:xfrm>
          <a:off x="6204543" y="271601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8" name="Rectangle 167">
          <a:extLst>
            <a:ext uri="{FF2B5EF4-FFF2-40B4-BE49-F238E27FC236}">
              <a16:creationId xmlns:a16="http://schemas.microsoft.com/office/drawing/2014/main" id="{E8FBF980-133F-4D46-8442-15350E7251C6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id="{A9205BD4-0130-4393-B32B-5143551B7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49F8B924-D4CC-4554-BAC9-4AF8695F9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707A7C8C-F54D-4156-978F-AA775E738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id="{38FF2798-99CD-4F4E-8FC3-73A6DD2B3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2C09330B-4B2A-4E3A-8F8E-104F2652D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73DA4AFC-19A4-46BB-9912-CADC9B9D7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id="{B96A7D25-BF87-4DC6-95C2-3BFABDA3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DF69B5F8-59E3-4A10-909B-21225DB5E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F3E25286-F13D-4FDE-97C4-F313D4B62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id="{31A5F0AE-62E0-46A1-9FCC-B83AF541E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8D6E4605-ADDC-4DF7-AA65-3E29DE26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F8BA847E-C3D9-4B1F-BBAB-AF2832193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id="{69951B53-9D25-4135-A827-2F4DE4825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B3D89F38-8A0B-4800-8F6F-E398ABDF4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086C67B6-30BA-4E2E-A050-C4D1D3AD0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5090B002-0831-4523-9561-F4516A44A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id="{2DA3124B-A35D-4072-BE86-EC273443C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A714FFAE-4A8A-4F2E-BA85-22309C650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5BB76036-3846-4E20-BFCF-E472C29D3B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06C3C73A-825F-4C36-8A8C-EE6FFDC43B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34BE1789-FF01-4BCF-9D02-CED045716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630784</xdr:rowOff>
    </xdr:from>
    <xdr:to>
      <xdr:col>9</xdr:col>
      <xdr:colOff>756698</xdr:colOff>
      <xdr:row>10</xdr:row>
      <xdr:rowOff>24823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5555764A-4A3D-4D37-A707-DF558D5FC4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82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630784</xdr:rowOff>
    </xdr:from>
    <xdr:to>
      <xdr:col>9</xdr:col>
      <xdr:colOff>1512642</xdr:colOff>
      <xdr:row>10</xdr:row>
      <xdr:rowOff>26591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D09BE30D-F071-4797-BDFF-173238D35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82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630784</xdr:rowOff>
    </xdr:from>
    <xdr:to>
      <xdr:col>9</xdr:col>
      <xdr:colOff>1890614</xdr:colOff>
      <xdr:row>10</xdr:row>
      <xdr:rowOff>31780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EAC005F-C6BB-43B9-920E-9F4419D998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82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5E79D5C-1274-4A4A-86AB-8874E6390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EABCC6E-EC1C-411D-858A-6A0F7EBA62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D10225C4-0464-4921-8E3E-5367020A1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6DDFD80C-310A-420D-8340-FD682CDB3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D3CF87DD-8E26-4B31-AE35-5172CF7196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F197E3C8-B484-4305-B5A9-67E32C6ECC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8DC99871-97DD-41EF-AA30-15CF8855B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7A02DA41-634A-4499-9974-8A6E6A2CA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32859589-2843-48D6-811C-94C2377C1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59E486F7-29B0-4694-91C2-8D9865744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79289688-DB6C-46F9-BDBE-3F198F7CC9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D5A03505-36C1-4D0E-A083-7FA2638DB3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630784</xdr:rowOff>
    </xdr:from>
    <xdr:to>
      <xdr:col>9</xdr:col>
      <xdr:colOff>376428</xdr:colOff>
      <xdr:row>10</xdr:row>
      <xdr:rowOff>21806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87E3311A-0501-406F-BC17-AD381CF0E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82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630784</xdr:rowOff>
    </xdr:from>
    <xdr:to>
      <xdr:col>9</xdr:col>
      <xdr:colOff>1132792</xdr:colOff>
      <xdr:row>10</xdr:row>
      <xdr:rowOff>25478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388130F5-81A3-46E5-90E4-97134F0E4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82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FDB98690-AB8A-40D3-9220-6101A20A5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A56E7BC2-3139-48A3-B593-2542DE1F0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id="{196DD21F-5C14-4636-9845-FBD74E8E78D1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4509B39D-854B-4779-B65F-13837A31827C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361950</xdr:colOff>
      <xdr:row>12</xdr:row>
      <xdr:rowOff>390525</xdr:rowOff>
    </xdr:from>
    <xdr:to>
      <xdr:col>3</xdr:col>
      <xdr:colOff>700134</xdr:colOff>
      <xdr:row>12</xdr:row>
      <xdr:rowOff>733425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id="{17DE4244-26A8-4B69-9A1A-2071E3EA3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14600" y="421957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5E0DD84-C745-47F5-98B1-0AD88B273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F7631760-1DAB-4D70-8B66-B96E47783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815163</xdr:colOff>
      <xdr:row>21</xdr:row>
      <xdr:rowOff>311727</xdr:rowOff>
    </xdr:from>
    <xdr:ext cx="212957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1F481F25-59E0-4BDF-9D49-AADF47CB8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1870" y="7499336"/>
          <a:ext cx="212957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54BBB9C5-F6C2-4B64-AF2D-9D1CF6EEA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5</xdr:col>
      <xdr:colOff>305559</xdr:colOff>
      <xdr:row>12</xdr:row>
      <xdr:rowOff>412679</xdr:rowOff>
    </xdr:from>
    <xdr:to>
      <xdr:col>5</xdr:col>
      <xdr:colOff>645519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AA1D28FA-A940-47C2-A429-205DD01C2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0826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275973</xdr:colOff>
      <xdr:row>9</xdr:row>
      <xdr:rowOff>401282</xdr:rowOff>
    </xdr:from>
    <xdr:to>
      <xdr:col>4</xdr:col>
      <xdr:colOff>614157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096BB4B2-7B60-4364-B42C-3CE6004F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33438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7AA7A814-1F5B-41E4-9309-1A5823950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BB477843-E4D8-45E3-B40C-7C7CAF055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14606A58-26CF-40F8-9714-02F726FA6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24" name="Image 63">
          <a:extLst>
            <a:ext uri="{FF2B5EF4-FFF2-40B4-BE49-F238E27FC236}">
              <a16:creationId xmlns:a16="http://schemas.microsoft.com/office/drawing/2014/main" id="{58A3A700-88BE-47F6-B3E0-2F320CBA1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25" name="Image 57">
          <a:extLst>
            <a:ext uri="{FF2B5EF4-FFF2-40B4-BE49-F238E27FC236}">
              <a16:creationId xmlns:a16="http://schemas.microsoft.com/office/drawing/2014/main" id="{4A20ACA8-0B10-4975-AFA4-B8CA3F0DA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135" name="Picture 272">
          <a:extLst>
            <a:ext uri="{FF2B5EF4-FFF2-40B4-BE49-F238E27FC236}">
              <a16:creationId xmlns:a16="http://schemas.microsoft.com/office/drawing/2014/main" id="{08500A1E-41C9-4BC4-A80E-67D2EA2C3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id="{EAC37A8E-B818-4217-A810-A49BA24CD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id="{5FFF245D-8938-4BD9-AF90-D2D851B49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A24939C1-A9AF-4084-A246-60C6845E7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id="{0906CC16-B912-4F2C-9623-3D2AB2FC5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59" name="Image 63">
          <a:extLst>
            <a:ext uri="{FF2B5EF4-FFF2-40B4-BE49-F238E27FC236}">
              <a16:creationId xmlns:a16="http://schemas.microsoft.com/office/drawing/2014/main" id="{6324A1DF-F68B-4602-AAC1-C335A0A8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id="{67FE9222-6AFA-481A-934B-DD57F0226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01" name="Image 57">
          <a:extLst>
            <a:ext uri="{FF2B5EF4-FFF2-40B4-BE49-F238E27FC236}">
              <a16:creationId xmlns:a16="http://schemas.microsoft.com/office/drawing/2014/main" id="{F1D9B32D-1E90-4993-8313-9CAA82800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22860</xdr:rowOff>
    </xdr:from>
    <xdr:to>
      <xdr:col>1</xdr:col>
      <xdr:colOff>463624</xdr:colOff>
      <xdr:row>12</xdr:row>
      <xdr:rowOff>230720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id="{EF31D781-C688-4C13-B6BD-42EA0A22F4D4}"/>
            </a:ext>
          </a:extLst>
        </xdr:cNvPr>
        <xdr:cNvSpPr/>
      </xdr:nvSpPr>
      <xdr:spPr>
        <a:xfrm>
          <a:off x="3810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612484</xdr:colOff>
      <xdr:row>12</xdr:row>
      <xdr:rowOff>22860</xdr:rowOff>
    </xdr:from>
    <xdr:to>
      <xdr:col>1</xdr:col>
      <xdr:colOff>832268</xdr:colOff>
      <xdr:row>12</xdr:row>
      <xdr:rowOff>230720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894FC3ED-7F1E-4C6E-80A9-0F8F0A85A83D}"/>
            </a:ext>
          </a:extLst>
        </xdr:cNvPr>
        <xdr:cNvSpPr/>
      </xdr:nvSpPr>
      <xdr:spPr>
        <a:xfrm>
          <a:off x="749644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291620</xdr:colOff>
      <xdr:row>9</xdr:row>
      <xdr:rowOff>45720</xdr:rowOff>
    </xdr:from>
    <xdr:to>
      <xdr:col>5</xdr:col>
      <xdr:colOff>511404</xdr:colOff>
      <xdr:row>9</xdr:row>
      <xdr:rowOff>253580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5DE40734-C627-4117-85B4-6FA5E685BB69}"/>
            </a:ext>
          </a:extLst>
        </xdr:cNvPr>
        <xdr:cNvSpPr/>
      </xdr:nvSpPr>
      <xdr:spPr>
        <a:xfrm>
          <a:off x="4025420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253314</xdr:colOff>
      <xdr:row>9</xdr:row>
      <xdr:rowOff>45720</xdr:rowOff>
    </xdr:from>
    <xdr:to>
      <xdr:col>6</xdr:col>
      <xdr:colOff>473098</xdr:colOff>
      <xdr:row>9</xdr:row>
      <xdr:rowOff>253580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id="{60B9AEED-2EE1-4830-8FD0-D1754F6CDBCE}"/>
            </a:ext>
          </a:extLst>
        </xdr:cNvPr>
        <xdr:cNvSpPr/>
      </xdr:nvSpPr>
      <xdr:spPr>
        <a:xfrm>
          <a:off x="4886274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621957</xdr:colOff>
      <xdr:row>9</xdr:row>
      <xdr:rowOff>45720</xdr:rowOff>
    </xdr:from>
    <xdr:to>
      <xdr:col>6</xdr:col>
      <xdr:colOff>841741</xdr:colOff>
      <xdr:row>9</xdr:row>
      <xdr:rowOff>253580</xdr:rowOff>
    </xdr:to>
    <xdr:sp macro="" textlink="">
      <xdr:nvSpPr>
        <xdr:cNvPr id="171" name="Oval 170">
          <a:extLst>
            <a:ext uri="{FF2B5EF4-FFF2-40B4-BE49-F238E27FC236}">
              <a16:creationId xmlns:a16="http://schemas.microsoft.com/office/drawing/2014/main" id="{E12AA9BD-5DA7-4592-A455-2A421AF79115}"/>
            </a:ext>
          </a:extLst>
        </xdr:cNvPr>
        <xdr:cNvSpPr/>
      </xdr:nvSpPr>
      <xdr:spPr>
        <a:xfrm>
          <a:off x="5254917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276791</xdr:colOff>
      <xdr:row>9</xdr:row>
      <xdr:rowOff>45720</xdr:rowOff>
    </xdr:from>
    <xdr:to>
      <xdr:col>7</xdr:col>
      <xdr:colOff>496575</xdr:colOff>
      <xdr:row>9</xdr:row>
      <xdr:rowOff>253580</xdr:rowOff>
    </xdr:to>
    <xdr:sp macro="" textlink="">
      <xdr:nvSpPr>
        <xdr:cNvPr id="172" name="Oval 171">
          <a:extLst>
            <a:ext uri="{FF2B5EF4-FFF2-40B4-BE49-F238E27FC236}">
              <a16:creationId xmlns:a16="http://schemas.microsoft.com/office/drawing/2014/main" id="{1729B1F4-8763-488A-BE45-9D9EFB489713}"/>
            </a:ext>
          </a:extLst>
        </xdr:cNvPr>
        <xdr:cNvSpPr/>
      </xdr:nvSpPr>
      <xdr:spPr>
        <a:xfrm>
          <a:off x="5808911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655732</xdr:colOff>
      <xdr:row>9</xdr:row>
      <xdr:rowOff>45720</xdr:rowOff>
    </xdr:from>
    <xdr:to>
      <xdr:col>7</xdr:col>
      <xdr:colOff>875516</xdr:colOff>
      <xdr:row>9</xdr:row>
      <xdr:rowOff>253580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id="{A476D3AE-EBF7-4175-9AAC-E24685E1C201}"/>
            </a:ext>
          </a:extLst>
        </xdr:cNvPr>
        <xdr:cNvSpPr/>
      </xdr:nvSpPr>
      <xdr:spPr>
        <a:xfrm>
          <a:off x="6187852" y="27432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B8A4F416-910D-4938-936C-FF266F7E8332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6DA072A3-0455-4F74-910A-77B5FB898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1CD782CD-4696-4B09-A93F-6A1F20E22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CDD0B309-2952-4780-AE54-43F39DF54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id="{8DB386D1-9727-495F-9976-F2D1CB3E1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id="{26348702-2D35-49B6-9DFB-66C151DA7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id="{1CC258E2-4A42-44CE-BEC3-DC0B2AD25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6DE9017E-B197-4CEE-A7C2-E117BF409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80FB8C40-136F-40C7-ADF9-0EE5AD5BB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3" name="Picture 17">
          <a:extLst>
            <a:ext uri="{FF2B5EF4-FFF2-40B4-BE49-F238E27FC236}">
              <a16:creationId xmlns:a16="http://schemas.microsoft.com/office/drawing/2014/main" id="{D0FF71DB-ACD5-4B3A-97AE-6F1BA7DA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id="{B5ED1CC2-A5CD-400D-9E5E-4995433C6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id="{A90EEA31-7481-47FC-A56A-5E773B611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018D5A27-56E8-48C9-A4E7-F8D91744B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id="{E63FB271-2870-456A-A054-50109D19A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id="{47B4C93F-8E19-4081-8943-356DA5E7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9" name="Image 63">
          <a:extLst>
            <a:ext uri="{FF2B5EF4-FFF2-40B4-BE49-F238E27FC236}">
              <a16:creationId xmlns:a16="http://schemas.microsoft.com/office/drawing/2014/main" id="{E0B2E314-817D-4A73-A7F9-38101E56F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0" name="Image 63">
          <a:extLst>
            <a:ext uri="{FF2B5EF4-FFF2-40B4-BE49-F238E27FC236}">
              <a16:creationId xmlns:a16="http://schemas.microsoft.com/office/drawing/2014/main" id="{63F3D92F-740E-4061-AA42-99AB24B4B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id="{B0F4C3FB-179E-4A05-89C2-6D42E899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id="{C68F7F77-C754-44AD-8273-A9290BB64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3" name="Image 57">
          <a:extLst>
            <a:ext uri="{FF2B5EF4-FFF2-40B4-BE49-F238E27FC236}">
              <a16:creationId xmlns:a16="http://schemas.microsoft.com/office/drawing/2014/main" id="{B894469C-08A1-40C2-A649-497ECD003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4" name="Image 57">
          <a:extLst>
            <a:ext uri="{FF2B5EF4-FFF2-40B4-BE49-F238E27FC236}">
              <a16:creationId xmlns:a16="http://schemas.microsoft.com/office/drawing/2014/main" id="{96338A64-F29F-4BD5-869A-43A7E2441C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2E545F78-CA83-4B53-8C8D-7C477DC0A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630784</xdr:rowOff>
    </xdr:from>
    <xdr:to>
      <xdr:col>9</xdr:col>
      <xdr:colOff>756698</xdr:colOff>
      <xdr:row>10</xdr:row>
      <xdr:rowOff>24823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8D0EF416-04F6-4D48-B423-B73D86151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8264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630784</xdr:rowOff>
    </xdr:from>
    <xdr:to>
      <xdr:col>9</xdr:col>
      <xdr:colOff>1512642</xdr:colOff>
      <xdr:row>10</xdr:row>
      <xdr:rowOff>26591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7A4B8EB0-778C-48EB-8568-90BCDC6AC5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8264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630784</xdr:rowOff>
    </xdr:from>
    <xdr:to>
      <xdr:col>9</xdr:col>
      <xdr:colOff>1890614</xdr:colOff>
      <xdr:row>10</xdr:row>
      <xdr:rowOff>31780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A3B2F578-DB2B-4039-80C6-1A06B58DF4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826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1240F43A-4F2E-45A0-8788-4263435FC8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A963C7D-84CA-4F28-B120-31DE52F3DF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778CEBFD-4679-4554-B5B0-6A3ECF150E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28B82AC8-50D2-4582-BAAF-10B816A816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AE9D8112-67C1-462F-B725-443A25C613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F9213AFC-A7EC-4F50-84E9-EC5B97F80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222D5EFA-0CB5-4B6A-885B-98D9A8231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C421E2CF-0F12-4348-AD02-E73339A82A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B4EB3C9A-89F8-4138-9BA1-C20739717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93759998-E389-4AD4-B90A-AE798D5C5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AA621CC3-7C23-4E36-846F-1C89DCFBCE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28B2B5C2-250B-4A67-88F1-B9375C44C9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630784</xdr:rowOff>
    </xdr:from>
    <xdr:to>
      <xdr:col>9</xdr:col>
      <xdr:colOff>376428</xdr:colOff>
      <xdr:row>10</xdr:row>
      <xdr:rowOff>21806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33E70A9F-640F-4754-AFC1-9352E32FA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8264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630784</xdr:rowOff>
    </xdr:from>
    <xdr:to>
      <xdr:col>9</xdr:col>
      <xdr:colOff>1132792</xdr:colOff>
      <xdr:row>10</xdr:row>
      <xdr:rowOff>25478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1C7900C4-5B52-4BE3-88E7-E94422DF0D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8264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id="{9C477769-172D-4C91-ADFE-8821BF495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id="{A895CAFA-0237-43CE-A9C1-C47023135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FA78DF36-881F-471F-9D93-E54D619940F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74543D62-07DC-43B7-B7E8-70298FE76D1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12</xdr:row>
      <xdr:rowOff>371475</xdr:rowOff>
    </xdr:from>
    <xdr:to>
      <xdr:col>4</xdr:col>
      <xdr:colOff>642984</xdr:colOff>
      <xdr:row>12</xdr:row>
      <xdr:rowOff>714375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id="{C26C21BC-0178-46D5-A2B3-DE96B991C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57575" y="420052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D9A7B0C7-A0AF-47AD-83BE-34331714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44474EB4-9216-43F7-AA35-25DED441D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C5FEC116-252E-469E-A68C-338A3379F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4427" y="7482022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31CD8C1A-1282-452C-8D43-EBD4FA8FF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6</xdr:col>
      <xdr:colOff>313107</xdr:colOff>
      <xdr:row>12</xdr:row>
      <xdr:rowOff>412679</xdr:rowOff>
    </xdr:from>
    <xdr:to>
      <xdr:col>6</xdr:col>
      <xdr:colOff>653067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AFD0F6CD-7112-4DEA-A9D4-B7B222339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66176" y="42226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283521</xdr:colOff>
      <xdr:row>9</xdr:row>
      <xdr:rowOff>401282</xdr:rowOff>
    </xdr:from>
    <xdr:to>
      <xdr:col>5</xdr:col>
      <xdr:colOff>621705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A40E4C16-5FDC-42E2-8477-70CDA73D9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38788" y="3094688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BD666FC3-F264-4D17-8D7F-6079CEA6C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FD478638-F926-4367-935B-3B91E354E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E7111267-F24F-4844-AAC3-CD1F65FF5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124" name="Picture 272">
          <a:extLst>
            <a:ext uri="{FF2B5EF4-FFF2-40B4-BE49-F238E27FC236}">
              <a16:creationId xmlns:a16="http://schemas.microsoft.com/office/drawing/2014/main" id="{560D07CA-C3FC-4DAC-9B47-C83E12C7A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id="{0A18B896-E921-4F5D-9BCE-D97D1B83D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F524FF85-9124-435E-8F14-85136E66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5C4FAE14-6A4D-48BE-8481-58ABDE203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11F32094-F4A2-4B27-A55E-1A5879D85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48" name="Image 63">
          <a:extLst>
            <a:ext uri="{FF2B5EF4-FFF2-40B4-BE49-F238E27FC236}">
              <a16:creationId xmlns:a16="http://schemas.microsoft.com/office/drawing/2014/main" id="{17AD8FD8-7CE4-4835-A73F-719C85F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id="{EBC29979-B283-4D82-8050-FB62537C8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62" name="Image 63">
          <a:extLst>
            <a:ext uri="{FF2B5EF4-FFF2-40B4-BE49-F238E27FC236}">
              <a16:creationId xmlns:a16="http://schemas.microsoft.com/office/drawing/2014/main" id="{F9F68452-5B43-408C-B8F8-E4852DBE3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63" name="Image 57">
          <a:extLst>
            <a:ext uri="{FF2B5EF4-FFF2-40B4-BE49-F238E27FC236}">
              <a16:creationId xmlns:a16="http://schemas.microsoft.com/office/drawing/2014/main" id="{CF8AE6BA-AD2C-48B7-9B1F-D734C9EB1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01" name="Image 57">
          <a:extLst>
            <a:ext uri="{FF2B5EF4-FFF2-40B4-BE49-F238E27FC236}">
              <a16:creationId xmlns:a16="http://schemas.microsoft.com/office/drawing/2014/main" id="{A01DF3F4-23F4-427A-AD50-4490BEED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213360</xdr:colOff>
      <xdr:row>12</xdr:row>
      <xdr:rowOff>30480</xdr:rowOff>
    </xdr:from>
    <xdr:to>
      <xdr:col>1</xdr:col>
      <xdr:colOff>433144</xdr:colOff>
      <xdr:row>12</xdr:row>
      <xdr:rowOff>238340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AB44AA47-4A88-4F6C-8273-6FA991B29B3F}"/>
            </a:ext>
          </a:extLst>
        </xdr:cNvPr>
        <xdr:cNvSpPr/>
      </xdr:nvSpPr>
      <xdr:spPr>
        <a:xfrm>
          <a:off x="35052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582004</xdr:colOff>
      <xdr:row>12</xdr:row>
      <xdr:rowOff>30480</xdr:rowOff>
    </xdr:from>
    <xdr:to>
      <xdr:col>1</xdr:col>
      <xdr:colOff>801788</xdr:colOff>
      <xdr:row>12</xdr:row>
      <xdr:rowOff>238340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id="{3C4C1033-FEAB-474A-9293-7CC77FC41B42}"/>
            </a:ext>
          </a:extLst>
        </xdr:cNvPr>
        <xdr:cNvSpPr/>
      </xdr:nvSpPr>
      <xdr:spPr>
        <a:xfrm>
          <a:off x="719164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230660</xdr:colOff>
      <xdr:row>12</xdr:row>
      <xdr:rowOff>22860</xdr:rowOff>
    </xdr:from>
    <xdr:to>
      <xdr:col>2</xdr:col>
      <xdr:colOff>450444</xdr:colOff>
      <xdr:row>12</xdr:row>
      <xdr:rowOff>230720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id="{082EEEDF-FA8B-4736-97D3-766C8E22FF45}"/>
            </a:ext>
          </a:extLst>
        </xdr:cNvPr>
        <xdr:cNvSpPr/>
      </xdr:nvSpPr>
      <xdr:spPr>
        <a:xfrm>
          <a:off x="12669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609600</xdr:colOff>
      <xdr:row>12</xdr:row>
      <xdr:rowOff>22860</xdr:rowOff>
    </xdr:from>
    <xdr:to>
      <xdr:col>2</xdr:col>
      <xdr:colOff>829384</xdr:colOff>
      <xdr:row>12</xdr:row>
      <xdr:rowOff>230720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2B3592F6-A6DD-4AB4-AA77-DED0BFE7D301}"/>
            </a:ext>
          </a:extLst>
        </xdr:cNvPr>
        <xdr:cNvSpPr/>
      </xdr:nvSpPr>
      <xdr:spPr>
        <a:xfrm>
          <a:off x="164592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321894</xdr:colOff>
      <xdr:row>9</xdr:row>
      <xdr:rowOff>30480</xdr:rowOff>
    </xdr:from>
    <xdr:to>
      <xdr:col>6</xdr:col>
      <xdr:colOff>541678</xdr:colOff>
      <xdr:row>9</xdr:row>
      <xdr:rowOff>238340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id="{38C5565F-E2A5-4962-8C11-13A446F43EFF}"/>
            </a:ext>
          </a:extLst>
        </xdr:cNvPr>
        <xdr:cNvSpPr/>
      </xdr:nvSpPr>
      <xdr:spPr>
        <a:xfrm>
          <a:off x="4954854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246311</xdr:colOff>
      <xdr:row>9</xdr:row>
      <xdr:rowOff>30480</xdr:rowOff>
    </xdr:from>
    <xdr:to>
      <xdr:col>7</xdr:col>
      <xdr:colOff>466095</xdr:colOff>
      <xdr:row>9</xdr:row>
      <xdr:rowOff>238340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id="{0376E34A-3188-4592-9599-7F8D2A686BFA}"/>
            </a:ext>
          </a:extLst>
        </xdr:cNvPr>
        <xdr:cNvSpPr/>
      </xdr:nvSpPr>
      <xdr:spPr>
        <a:xfrm>
          <a:off x="5778431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625252</xdr:colOff>
      <xdr:row>9</xdr:row>
      <xdr:rowOff>30480</xdr:rowOff>
    </xdr:from>
    <xdr:to>
      <xdr:col>7</xdr:col>
      <xdr:colOff>845036</xdr:colOff>
      <xdr:row>9</xdr:row>
      <xdr:rowOff>238340</xdr:rowOff>
    </xdr:to>
    <xdr:sp macro="" textlink="">
      <xdr:nvSpPr>
        <xdr:cNvPr id="179" name="Oval 178">
          <a:extLst>
            <a:ext uri="{FF2B5EF4-FFF2-40B4-BE49-F238E27FC236}">
              <a16:creationId xmlns:a16="http://schemas.microsoft.com/office/drawing/2014/main" id="{1F0CB0BB-8C5C-46A7-83F7-10CADAD060A7}"/>
            </a:ext>
          </a:extLst>
        </xdr:cNvPr>
        <xdr:cNvSpPr/>
      </xdr:nvSpPr>
      <xdr:spPr>
        <a:xfrm>
          <a:off x="6157372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id="{A0077EC0-827A-4DE0-9C67-FCEA61B90F5C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id="{432BF79F-0F71-42C3-AD0F-D28513431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07F639C9-2725-4DA4-B76B-C6715418B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id="{FA48C674-C817-4148-9958-16037AABD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B2021D2A-F9B7-42BD-8536-17D5D5366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id="{BA7261AA-1A57-43AC-BB05-5D002ACB7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1F1F83FB-DB46-44D2-841D-F0C1B53DB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id="{1383B117-78A8-4F66-A44C-0903F2F70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8" name="Picture 17">
          <a:extLst>
            <a:ext uri="{FF2B5EF4-FFF2-40B4-BE49-F238E27FC236}">
              <a16:creationId xmlns:a16="http://schemas.microsoft.com/office/drawing/2014/main" id="{CF4C6991-000F-4249-B9C0-FD40DB8E0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AECC641F-BD43-4341-A3A2-BC3DD7D0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id="{EBB26B29-F93A-46D1-80DC-0641296AF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1" name="Picture 273">
          <a:extLst>
            <a:ext uri="{FF2B5EF4-FFF2-40B4-BE49-F238E27FC236}">
              <a16:creationId xmlns:a16="http://schemas.microsoft.com/office/drawing/2014/main" id="{6833E630-9E2A-471A-BFF1-03A95F408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2" name="Picture 273">
          <a:extLst>
            <a:ext uri="{FF2B5EF4-FFF2-40B4-BE49-F238E27FC236}">
              <a16:creationId xmlns:a16="http://schemas.microsoft.com/office/drawing/2014/main" id="{84CA22C8-9EF7-4717-948E-9C424FDB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3" name="Image 63">
          <a:extLst>
            <a:ext uri="{FF2B5EF4-FFF2-40B4-BE49-F238E27FC236}">
              <a16:creationId xmlns:a16="http://schemas.microsoft.com/office/drawing/2014/main" id="{7E2D7599-4DAF-4016-8CF9-8DC0CEBC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4" name="Image 63">
          <a:extLst>
            <a:ext uri="{FF2B5EF4-FFF2-40B4-BE49-F238E27FC236}">
              <a16:creationId xmlns:a16="http://schemas.microsoft.com/office/drawing/2014/main" id="{A7D00FC6-9B2E-4ADE-B2C9-50EF7D03F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5" name="Image 63">
          <a:extLst>
            <a:ext uri="{FF2B5EF4-FFF2-40B4-BE49-F238E27FC236}">
              <a16:creationId xmlns:a16="http://schemas.microsoft.com/office/drawing/2014/main" id="{DA963A23-727F-4580-BC8E-4FDEB5D6D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id="{998510D1-8622-46E7-A8FB-573F6B772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7" name="Image 57">
          <a:extLst>
            <a:ext uri="{FF2B5EF4-FFF2-40B4-BE49-F238E27FC236}">
              <a16:creationId xmlns:a16="http://schemas.microsoft.com/office/drawing/2014/main" id="{1573B7C1-1851-49E1-A5A6-B342F86E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8" name="Image 57">
          <a:extLst>
            <a:ext uri="{FF2B5EF4-FFF2-40B4-BE49-F238E27FC236}">
              <a16:creationId xmlns:a16="http://schemas.microsoft.com/office/drawing/2014/main" id="{936AD92E-C1AA-4E9B-9270-5EA5E8574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9" name="Image 57">
          <a:extLst>
            <a:ext uri="{FF2B5EF4-FFF2-40B4-BE49-F238E27FC236}">
              <a16:creationId xmlns:a16="http://schemas.microsoft.com/office/drawing/2014/main" id="{BCF67357-B00B-4D55-9732-F8651FB959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id="{F13AC553-5D29-4508-B039-13792C0F56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A59B01C4-8591-4B95-B28E-2E556E8F89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624840</xdr:rowOff>
    </xdr:from>
    <xdr:to>
      <xdr:col>9</xdr:col>
      <xdr:colOff>756698</xdr:colOff>
      <xdr:row>10</xdr:row>
      <xdr:rowOff>18879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1AE1D6D0-62F4-4E23-8466-879369E4A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232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624840</xdr:rowOff>
    </xdr:from>
    <xdr:to>
      <xdr:col>9</xdr:col>
      <xdr:colOff>1512642</xdr:colOff>
      <xdr:row>10</xdr:row>
      <xdr:rowOff>20647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151BCAEE-DF10-44E8-94EC-ADE04591D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232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624840</xdr:rowOff>
    </xdr:from>
    <xdr:to>
      <xdr:col>9</xdr:col>
      <xdr:colOff>1890614</xdr:colOff>
      <xdr:row>10</xdr:row>
      <xdr:rowOff>25836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62F7B74E-D69F-420E-A758-199AF8F0F6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232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624840</xdr:rowOff>
    </xdr:from>
    <xdr:to>
      <xdr:col>9</xdr:col>
      <xdr:colOff>2268588</xdr:colOff>
      <xdr:row>10</xdr:row>
      <xdr:rowOff>28488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461E99EE-D294-46F6-A6A5-60CAA10A96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232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6D9F1A86-B7CE-493F-86D6-17DD477741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6BE39A0-9EA3-43F3-AA57-A96F01C313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C20B237D-9DDF-4DC6-9F3D-E7D68B890D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2A11A56E-5CC1-46E1-90B6-7F06C77D42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B911D18C-4C6A-477A-A2C7-08D49BA361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B3FBC36B-0B30-4B6C-B179-09A8FCFE3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6D72AD87-E6A0-4AC5-827D-03706175E2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E6796E7F-32EE-4EFE-AF64-39654066E2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02E4E3C2-7C80-4C7A-AC4B-9A6EB6D06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37366B0F-3269-4FC8-8DE7-F91F4484E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BCA25064-DE00-4588-A44D-E472E98D0F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624840</xdr:rowOff>
    </xdr:from>
    <xdr:to>
      <xdr:col>9</xdr:col>
      <xdr:colOff>376428</xdr:colOff>
      <xdr:row>10</xdr:row>
      <xdr:rowOff>15862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324E11FE-F162-4533-A940-67A180BBA6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624840</xdr:rowOff>
    </xdr:from>
    <xdr:to>
      <xdr:col>9</xdr:col>
      <xdr:colOff>1132792</xdr:colOff>
      <xdr:row>10</xdr:row>
      <xdr:rowOff>19534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FEBFE7D3-E3AA-4858-8D59-5B7240B1C0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id="{9D4CF33F-F220-44E6-9DD5-D7B80C5FE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id="{5E64B0E8-B2F8-4C9B-A942-639D3D2A2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53DA60F4-6100-4197-A423-DD48056BD7E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466523E5-9685-4545-91B4-955B96573FB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12</xdr:row>
      <xdr:rowOff>400050</xdr:rowOff>
    </xdr:from>
    <xdr:to>
      <xdr:col>5</xdr:col>
      <xdr:colOff>642984</xdr:colOff>
      <xdr:row>12</xdr:row>
      <xdr:rowOff>742950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D8480BF6-D1AB-4618-A2D2-D2B2FC150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57700" y="4229100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453685</xdr:colOff>
      <xdr:row>22</xdr:row>
      <xdr:rowOff>411796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1B8D8447-1C84-4149-90CF-4E094E012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9449D3F2-E7D7-46D7-8FA8-5EE129151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93E3C74B-EF1B-446E-AF61-D9730E48F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3636" y="7497387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D36FE8CF-DA3E-49B0-BFC8-E6ECEEB41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7</xdr:col>
      <xdr:colOff>304544</xdr:colOff>
      <xdr:row>12</xdr:row>
      <xdr:rowOff>412679</xdr:rowOff>
    </xdr:from>
    <xdr:to>
      <xdr:col>7</xdr:col>
      <xdr:colOff>644504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35C3E6B4-937F-406C-9615-ECCA75E1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63892" y="4239803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274957</xdr:colOff>
      <xdr:row>9</xdr:row>
      <xdr:rowOff>401282</xdr:rowOff>
    </xdr:from>
    <xdr:to>
      <xdr:col>6</xdr:col>
      <xdr:colOff>613141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763F38DA-72E5-4ED0-BFE2-8F9BED75B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5317" y="3106810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C18A5D25-4419-43FE-8AE7-259415538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558D24EC-3B27-4315-9BB7-0CA435A08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7319C44A-7E9E-4F65-96A9-0D41BBB2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124" name="Picture 272">
          <a:extLst>
            <a:ext uri="{FF2B5EF4-FFF2-40B4-BE49-F238E27FC236}">
              <a16:creationId xmlns:a16="http://schemas.microsoft.com/office/drawing/2014/main" id="{6753B866-5A8D-483D-B05A-D47F2AD84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id="{9FB4D75D-024F-4ACB-9F09-FB78FE462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D1C455F7-677C-41A3-95B9-0F5C3BE53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F94909EB-977A-48D1-A0CE-153D3502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7720C6F8-8F4D-4093-854C-681D3310B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ECAC2051-05DA-4F39-B113-5D8B60CFC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id="{6D21CEDB-2FEB-4CB2-8D86-281D06D52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56" name="Image 63">
          <a:extLst>
            <a:ext uri="{FF2B5EF4-FFF2-40B4-BE49-F238E27FC236}">
              <a16:creationId xmlns:a16="http://schemas.microsoft.com/office/drawing/2014/main" id="{ED8DFF06-0D6E-48E2-BEAC-19032D98C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57" name="Image 57">
          <a:extLst>
            <a:ext uri="{FF2B5EF4-FFF2-40B4-BE49-F238E27FC236}">
              <a16:creationId xmlns:a16="http://schemas.microsoft.com/office/drawing/2014/main" id="{019AFC6F-4979-4F7B-847F-8B286E1F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01" name="Image 57">
          <a:extLst>
            <a:ext uri="{FF2B5EF4-FFF2-40B4-BE49-F238E27FC236}">
              <a16:creationId xmlns:a16="http://schemas.microsoft.com/office/drawing/2014/main" id="{B0E35435-6281-4E7C-A9F1-2EC4048F4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12</xdr:row>
      <xdr:rowOff>22860</xdr:rowOff>
    </xdr:from>
    <xdr:to>
      <xdr:col>1</xdr:col>
      <xdr:colOff>448384</xdr:colOff>
      <xdr:row>12</xdr:row>
      <xdr:rowOff>230720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id="{93538DA4-6931-43D5-B577-80BD451B06D6}"/>
            </a:ext>
          </a:extLst>
        </xdr:cNvPr>
        <xdr:cNvSpPr/>
      </xdr:nvSpPr>
      <xdr:spPr>
        <a:xfrm>
          <a:off x="36576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607540</xdr:colOff>
      <xdr:row>12</xdr:row>
      <xdr:rowOff>22860</xdr:rowOff>
    </xdr:from>
    <xdr:to>
      <xdr:col>1</xdr:col>
      <xdr:colOff>827324</xdr:colOff>
      <xdr:row>12</xdr:row>
      <xdr:rowOff>230720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A1CE61B4-675E-4D88-9C31-ABC1CAA61CCD}"/>
            </a:ext>
          </a:extLst>
        </xdr:cNvPr>
        <xdr:cNvSpPr/>
      </xdr:nvSpPr>
      <xdr:spPr>
        <a:xfrm>
          <a:off x="7447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205740</xdr:colOff>
      <xdr:row>12</xdr:row>
      <xdr:rowOff>15240</xdr:rowOff>
    </xdr:from>
    <xdr:to>
      <xdr:col>2</xdr:col>
      <xdr:colOff>425524</xdr:colOff>
      <xdr:row>12</xdr:row>
      <xdr:rowOff>223100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id="{BC3DFF44-335B-4A32-B138-09343A60F107}"/>
            </a:ext>
          </a:extLst>
        </xdr:cNvPr>
        <xdr:cNvSpPr/>
      </xdr:nvSpPr>
      <xdr:spPr>
        <a:xfrm>
          <a:off x="124206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584680</xdr:colOff>
      <xdr:row>12</xdr:row>
      <xdr:rowOff>15240</xdr:rowOff>
    </xdr:from>
    <xdr:to>
      <xdr:col>2</xdr:col>
      <xdr:colOff>804464</xdr:colOff>
      <xdr:row>12</xdr:row>
      <xdr:rowOff>223100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974EB955-9510-46D6-9FE9-B3AA8F1CF8EB}"/>
            </a:ext>
          </a:extLst>
        </xdr:cNvPr>
        <xdr:cNvSpPr/>
      </xdr:nvSpPr>
      <xdr:spPr>
        <a:xfrm>
          <a:off x="162100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205740</xdr:colOff>
      <xdr:row>12</xdr:row>
      <xdr:rowOff>15240</xdr:rowOff>
    </xdr:from>
    <xdr:to>
      <xdr:col>3</xdr:col>
      <xdr:colOff>425524</xdr:colOff>
      <xdr:row>12</xdr:row>
      <xdr:rowOff>223100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254BE6C2-E5C5-49EE-9497-77B85AD8EA05}"/>
            </a:ext>
          </a:extLst>
        </xdr:cNvPr>
        <xdr:cNvSpPr/>
      </xdr:nvSpPr>
      <xdr:spPr>
        <a:xfrm>
          <a:off x="214122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584680</xdr:colOff>
      <xdr:row>12</xdr:row>
      <xdr:rowOff>15240</xdr:rowOff>
    </xdr:from>
    <xdr:to>
      <xdr:col>3</xdr:col>
      <xdr:colOff>804464</xdr:colOff>
      <xdr:row>12</xdr:row>
      <xdr:rowOff>223100</xdr:rowOff>
    </xdr:to>
    <xdr:sp macro="" textlink="">
      <xdr:nvSpPr>
        <xdr:cNvPr id="169" name="Oval 168">
          <a:extLst>
            <a:ext uri="{FF2B5EF4-FFF2-40B4-BE49-F238E27FC236}">
              <a16:creationId xmlns:a16="http://schemas.microsoft.com/office/drawing/2014/main" id="{5B8E14AC-96B4-47A4-9E66-DFFE38A0DC1B}"/>
            </a:ext>
          </a:extLst>
        </xdr:cNvPr>
        <xdr:cNvSpPr/>
      </xdr:nvSpPr>
      <xdr:spPr>
        <a:xfrm>
          <a:off x="2520160" y="38328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297180</xdr:colOff>
      <xdr:row>9</xdr:row>
      <xdr:rowOff>15240</xdr:rowOff>
    </xdr:from>
    <xdr:to>
      <xdr:col>7</xdr:col>
      <xdr:colOff>516964</xdr:colOff>
      <xdr:row>9</xdr:row>
      <xdr:rowOff>223100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id="{D367033D-D523-416B-9010-B43645785BB7}"/>
            </a:ext>
          </a:extLst>
        </xdr:cNvPr>
        <xdr:cNvSpPr/>
      </xdr:nvSpPr>
      <xdr:spPr>
        <a:xfrm>
          <a:off x="5829300" y="2712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0F3EC788-21B1-4486-8510-F8D1D27BCB9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597D754C-531D-4DF0-821D-247B6D9DF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86096483-F737-4EFA-B592-954F0CF1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5F37C0E4-AF82-4F30-AC99-3E7A9CF5C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6" name="Picture 13">
          <a:extLst>
            <a:ext uri="{FF2B5EF4-FFF2-40B4-BE49-F238E27FC236}">
              <a16:creationId xmlns:a16="http://schemas.microsoft.com/office/drawing/2014/main" id="{FB4ADE2F-8B9B-4398-8ECA-C89442755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7" name="Picture 13">
          <a:extLst>
            <a:ext uri="{FF2B5EF4-FFF2-40B4-BE49-F238E27FC236}">
              <a16:creationId xmlns:a16="http://schemas.microsoft.com/office/drawing/2014/main" id="{D523EF2A-3DA9-43FD-B530-65B27B3A9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id="{754A1756-66A6-4DCB-8944-B85854F10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9" name="Picture 17">
          <a:extLst>
            <a:ext uri="{FF2B5EF4-FFF2-40B4-BE49-F238E27FC236}">
              <a16:creationId xmlns:a16="http://schemas.microsoft.com/office/drawing/2014/main" id="{94485887-BE30-4281-A4EF-96FC8C574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id="{294CAD4D-522F-475C-8F65-BBCAE8154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153CEF77-1E26-487B-9C2B-76BF4B12B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id="{35A4867E-0E85-4270-B8B0-4967A4396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id="{7991CF0A-B73C-400C-A770-1E83C4494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id="{DDE3A673-3601-4FC8-887B-42D074D94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34523D59-C409-44E3-BE09-E9BB0BC33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6" name="Image 63">
          <a:extLst>
            <a:ext uri="{FF2B5EF4-FFF2-40B4-BE49-F238E27FC236}">
              <a16:creationId xmlns:a16="http://schemas.microsoft.com/office/drawing/2014/main" id="{E30F7170-697D-4F90-907D-6B3B4248B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id="{D10224E6-1B5B-4151-B3A0-EBE5D3065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id="{4D8B5638-6E09-4085-BE46-44CD608CC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EE969757-4F49-4BFF-8E75-EEB2C0724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0" name="Image 57">
          <a:extLst>
            <a:ext uri="{FF2B5EF4-FFF2-40B4-BE49-F238E27FC236}">
              <a16:creationId xmlns:a16="http://schemas.microsoft.com/office/drawing/2014/main" id="{ADDC6484-9164-493C-8D35-29A9DEC79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id="{6A3F3CD0-BFE3-4A8A-8D8C-52485BADC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id="{EFE94706-8EE6-4F06-8AE3-6100C2A19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E9D88564-D821-4402-AC1D-ED630C3A49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624840</xdr:rowOff>
    </xdr:from>
    <xdr:to>
      <xdr:col>9</xdr:col>
      <xdr:colOff>756698</xdr:colOff>
      <xdr:row>10</xdr:row>
      <xdr:rowOff>18879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CA623F3F-344F-4046-9F1C-82FA2C371C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232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624840</xdr:rowOff>
    </xdr:from>
    <xdr:to>
      <xdr:col>9</xdr:col>
      <xdr:colOff>1512642</xdr:colOff>
      <xdr:row>10</xdr:row>
      <xdr:rowOff>20647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B78499D2-BBAD-41A4-983D-A476EF3B6B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232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624840</xdr:rowOff>
    </xdr:from>
    <xdr:to>
      <xdr:col>9</xdr:col>
      <xdr:colOff>1890614</xdr:colOff>
      <xdr:row>10</xdr:row>
      <xdr:rowOff>25836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A1A1E68-7F16-4982-8661-A682A7E3B3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2232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624840</xdr:rowOff>
    </xdr:from>
    <xdr:to>
      <xdr:col>9</xdr:col>
      <xdr:colOff>2268588</xdr:colOff>
      <xdr:row>10</xdr:row>
      <xdr:rowOff>28488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CB758A56-3003-4ADC-8280-79F564BB4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232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06A39114-696B-4D29-918A-D7D886DA7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3DF07107-7A91-4CEF-8CC0-938EE67D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252305B7-40C7-4A54-8631-79DFD1C78C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B82A2235-26C2-44AC-A3DD-9BB86CCC2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32108CA0-E515-41A0-BA0B-422FC51DA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CC0E41E6-D338-481F-A7FC-3367BEFE86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5B0EE18E-6353-4FD1-A0DA-FA95D57D63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F9A599FB-5477-4427-8D0F-4E1DF4643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8A9A2EB0-B24F-42FF-BA6E-AD9027570C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3942791E-F90A-411C-8738-166ECC69AF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8DC8116A-DDD4-4ABD-AD0A-C09A8F25D4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167640</xdr:colOff>
      <xdr:row>9</xdr:row>
      <xdr:rowOff>624840</xdr:rowOff>
    </xdr:from>
    <xdr:to>
      <xdr:col>9</xdr:col>
      <xdr:colOff>368808</xdr:colOff>
      <xdr:row>10</xdr:row>
      <xdr:rowOff>15862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CDEEB5B-B195-43D0-89BC-1A7376A757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66560" y="332232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924004</xdr:colOff>
      <xdr:row>9</xdr:row>
      <xdr:rowOff>624840</xdr:rowOff>
    </xdr:from>
    <xdr:to>
      <xdr:col>9</xdr:col>
      <xdr:colOff>1125172</xdr:colOff>
      <xdr:row>10</xdr:row>
      <xdr:rowOff>19534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AF3F5E2-97E8-49E4-B6E4-D907EA3D61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22924" y="332232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id="{588F35E9-DF7D-4A39-A645-69A01E8FF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id="{E20F79EC-D7A4-4F22-8E55-D57CE1893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B84E38CE-62CD-4746-8EE4-B49105101F9E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54F47F58-8ABB-4D9B-BA83-F4575F13AAB0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285750</xdr:colOff>
      <xdr:row>12</xdr:row>
      <xdr:rowOff>352425</xdr:rowOff>
    </xdr:from>
    <xdr:to>
      <xdr:col>6</xdr:col>
      <xdr:colOff>623934</xdr:colOff>
      <xdr:row>12</xdr:row>
      <xdr:rowOff>695325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id="{B4720A9C-B45E-4959-8479-A0CB6BC7E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38775" y="418147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3F1D7A9F-4270-486A-883D-72AEDABB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98A2AA4E-9B85-4C5B-AB3E-A39887818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64793863-B076-4288-9FA9-E05A592C0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3636" y="7497387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4E345221-3773-4062-BA9C-0C7117C5C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1</xdr:col>
      <xdr:colOff>390161</xdr:colOff>
      <xdr:row>15</xdr:row>
      <xdr:rowOff>369870</xdr:rowOff>
    </xdr:from>
    <xdr:to>
      <xdr:col>1</xdr:col>
      <xdr:colOff>730121</xdr:colOff>
      <xdr:row>15</xdr:row>
      <xdr:rowOff>701836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F5EAF08D-AF0F-469A-A2D0-BBF4ED37A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7150" y="532715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283522</xdr:colOff>
      <xdr:row>9</xdr:row>
      <xdr:rowOff>401282</xdr:rowOff>
    </xdr:from>
    <xdr:to>
      <xdr:col>7</xdr:col>
      <xdr:colOff>621706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93C63871-7E3A-4C20-9BCD-E44A23DB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42870" y="3106810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1FB88A22-6FDF-4CF3-AFBA-1340192DD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43500" y="29307"/>
          <a:ext cx="1417124" cy="881301"/>
        </a:xfrm>
        <a:prstGeom prst="rect">
          <a:avLst/>
        </a:prstGeom>
      </xdr:spPr>
    </xdr:pic>
    <xdr:clientData/>
  </xdr:one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B94E3A0D-F18C-4120-B73F-F31698FF6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294425</xdr:colOff>
      <xdr:row>21</xdr:row>
      <xdr:rowOff>261470</xdr:rowOff>
    </xdr:from>
    <xdr:to>
      <xdr:col>7</xdr:col>
      <xdr:colOff>594360</xdr:colOff>
      <xdr:row>21</xdr:row>
      <xdr:rowOff>604370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3AC76EE2-FF35-432C-97AD-EEA24BC5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6545" y="7447130"/>
          <a:ext cx="299935" cy="342900"/>
        </a:xfrm>
        <a:prstGeom prst="rect">
          <a:avLst/>
        </a:prstGeom>
      </xdr:spPr>
    </xdr:pic>
    <xdr:clientData/>
  </xdr:two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124" name="Picture 272">
          <a:extLst>
            <a:ext uri="{FF2B5EF4-FFF2-40B4-BE49-F238E27FC236}">
              <a16:creationId xmlns:a16="http://schemas.microsoft.com/office/drawing/2014/main" id="{7DC25EEB-19C4-426F-9488-799747F7D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64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id="{B8D86BAE-CFDB-4847-88D1-0B5547F14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65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B2EEF3E2-31F2-4A79-BE32-CDF243918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16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72DB86FB-E562-4691-91B2-F967D3D86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A89E31F0-155F-40BA-B6DC-EA4624C45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9B571620-E5D0-416F-9837-46E26F614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id="{8360C1D5-5D57-49C0-A297-C57CAD3B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12</xdr:row>
      <xdr:rowOff>149199</xdr:rowOff>
    </xdr:from>
    <xdr:to>
      <xdr:col>4</xdr:col>
      <xdr:colOff>351370</xdr:colOff>
      <xdr:row>12</xdr:row>
      <xdr:rowOff>378872</xdr:rowOff>
    </xdr:to>
    <xdr:pic>
      <xdr:nvPicPr>
        <xdr:cNvPr id="156" name="Image 63">
          <a:extLst>
            <a:ext uri="{FF2B5EF4-FFF2-40B4-BE49-F238E27FC236}">
              <a16:creationId xmlns:a16="http://schemas.microsoft.com/office/drawing/2014/main" id="{EA2753DE-F4A2-4223-98B1-217B35F1D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12</xdr:row>
      <xdr:rowOff>156579</xdr:rowOff>
    </xdr:from>
    <xdr:to>
      <xdr:col>4</xdr:col>
      <xdr:colOff>726887</xdr:colOff>
      <xdr:row>12</xdr:row>
      <xdr:rowOff>371052</xdr:rowOff>
    </xdr:to>
    <xdr:pic>
      <xdr:nvPicPr>
        <xdr:cNvPr id="157" name="Image 57">
          <a:extLst>
            <a:ext uri="{FF2B5EF4-FFF2-40B4-BE49-F238E27FC236}">
              <a16:creationId xmlns:a16="http://schemas.microsoft.com/office/drawing/2014/main" id="{499AF902-15F0-4970-A7F4-3F2B53C6B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99" name="Image 57">
          <a:extLst>
            <a:ext uri="{FF2B5EF4-FFF2-40B4-BE49-F238E27FC236}">
              <a16:creationId xmlns:a16="http://schemas.microsoft.com/office/drawing/2014/main" id="{1CF8D995-A7F1-4522-8525-8C02DAC29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1</xdr:col>
      <xdr:colOff>320040</xdr:colOff>
      <xdr:row>12</xdr:row>
      <xdr:rowOff>38100</xdr:rowOff>
    </xdr:from>
    <xdr:to>
      <xdr:col>1</xdr:col>
      <xdr:colOff>539824</xdr:colOff>
      <xdr:row>12</xdr:row>
      <xdr:rowOff>245960</xdr:rowOff>
    </xdr:to>
    <xdr:sp macro="" textlink="">
      <xdr:nvSpPr>
        <xdr:cNvPr id="100" name="Oval 99">
          <a:extLst>
            <a:ext uri="{FF2B5EF4-FFF2-40B4-BE49-F238E27FC236}">
              <a16:creationId xmlns:a16="http://schemas.microsoft.com/office/drawing/2014/main" id="{0E7C1148-B4D1-4BEB-9AF1-13D2AF7F2041}"/>
            </a:ext>
          </a:extLst>
        </xdr:cNvPr>
        <xdr:cNvSpPr/>
      </xdr:nvSpPr>
      <xdr:spPr>
        <a:xfrm>
          <a:off x="45720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236220</xdr:colOff>
      <xdr:row>12</xdr:row>
      <xdr:rowOff>30480</xdr:rowOff>
    </xdr:from>
    <xdr:to>
      <xdr:col>2</xdr:col>
      <xdr:colOff>456004</xdr:colOff>
      <xdr:row>12</xdr:row>
      <xdr:rowOff>238340</xdr:rowOff>
    </xdr:to>
    <xdr:sp macro="" textlink="">
      <xdr:nvSpPr>
        <xdr:cNvPr id="102" name="Oval 101">
          <a:extLst>
            <a:ext uri="{FF2B5EF4-FFF2-40B4-BE49-F238E27FC236}">
              <a16:creationId xmlns:a16="http://schemas.microsoft.com/office/drawing/2014/main" id="{6C2AEC77-BB49-4585-A44F-4E696E71C23E}"/>
            </a:ext>
          </a:extLst>
        </xdr:cNvPr>
        <xdr:cNvSpPr/>
      </xdr:nvSpPr>
      <xdr:spPr>
        <a:xfrm>
          <a:off x="12725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615160</xdr:colOff>
      <xdr:row>12</xdr:row>
      <xdr:rowOff>30480</xdr:rowOff>
    </xdr:from>
    <xdr:to>
      <xdr:col>2</xdr:col>
      <xdr:colOff>834944</xdr:colOff>
      <xdr:row>12</xdr:row>
      <xdr:rowOff>238340</xdr:rowOff>
    </xdr:to>
    <xdr:sp macro="" textlink="">
      <xdr:nvSpPr>
        <xdr:cNvPr id="103" name="Oval 102">
          <a:extLst>
            <a:ext uri="{FF2B5EF4-FFF2-40B4-BE49-F238E27FC236}">
              <a16:creationId xmlns:a16="http://schemas.microsoft.com/office/drawing/2014/main" id="{6D1DE82B-7208-4100-BFF2-7DC586398EC8}"/>
            </a:ext>
          </a:extLst>
        </xdr:cNvPr>
        <xdr:cNvSpPr/>
      </xdr:nvSpPr>
      <xdr:spPr>
        <a:xfrm>
          <a:off x="165148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236220</xdr:colOff>
      <xdr:row>12</xdr:row>
      <xdr:rowOff>30480</xdr:rowOff>
    </xdr:from>
    <xdr:to>
      <xdr:col>3</xdr:col>
      <xdr:colOff>456004</xdr:colOff>
      <xdr:row>12</xdr:row>
      <xdr:rowOff>238340</xdr:rowOff>
    </xdr:to>
    <xdr:sp macro="" textlink="">
      <xdr:nvSpPr>
        <xdr:cNvPr id="104" name="Oval 103">
          <a:extLst>
            <a:ext uri="{FF2B5EF4-FFF2-40B4-BE49-F238E27FC236}">
              <a16:creationId xmlns:a16="http://schemas.microsoft.com/office/drawing/2014/main" id="{0BC45364-DD62-4AC3-884D-9F244A4B1F1F}"/>
            </a:ext>
          </a:extLst>
        </xdr:cNvPr>
        <xdr:cNvSpPr/>
      </xdr:nvSpPr>
      <xdr:spPr>
        <a:xfrm>
          <a:off x="217170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615160</xdr:colOff>
      <xdr:row>12</xdr:row>
      <xdr:rowOff>30480</xdr:rowOff>
    </xdr:from>
    <xdr:to>
      <xdr:col>3</xdr:col>
      <xdr:colOff>834944</xdr:colOff>
      <xdr:row>12</xdr:row>
      <xdr:rowOff>238340</xdr:rowOff>
    </xdr:to>
    <xdr:sp macro="" textlink="">
      <xdr:nvSpPr>
        <xdr:cNvPr id="105" name="Oval 104">
          <a:extLst>
            <a:ext uri="{FF2B5EF4-FFF2-40B4-BE49-F238E27FC236}">
              <a16:creationId xmlns:a16="http://schemas.microsoft.com/office/drawing/2014/main" id="{D4DD4FCE-B22A-43CC-B77D-42F69769DD14}"/>
            </a:ext>
          </a:extLst>
        </xdr:cNvPr>
        <xdr:cNvSpPr/>
      </xdr:nvSpPr>
      <xdr:spPr>
        <a:xfrm>
          <a:off x="255064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243840</xdr:colOff>
      <xdr:row>12</xdr:row>
      <xdr:rowOff>30480</xdr:rowOff>
    </xdr:from>
    <xdr:to>
      <xdr:col>4</xdr:col>
      <xdr:colOff>463624</xdr:colOff>
      <xdr:row>12</xdr:row>
      <xdr:rowOff>238340</xdr:rowOff>
    </xdr:to>
    <xdr:sp macro="" textlink="">
      <xdr:nvSpPr>
        <xdr:cNvPr id="106" name="Oval 105">
          <a:extLst>
            <a:ext uri="{FF2B5EF4-FFF2-40B4-BE49-F238E27FC236}">
              <a16:creationId xmlns:a16="http://schemas.microsoft.com/office/drawing/2014/main" id="{508C0BDA-F53E-4469-8568-8E679E85850A}"/>
            </a:ext>
          </a:extLst>
        </xdr:cNvPr>
        <xdr:cNvSpPr/>
      </xdr:nvSpPr>
      <xdr:spPr>
        <a:xfrm>
          <a:off x="307848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622780</xdr:colOff>
      <xdr:row>12</xdr:row>
      <xdr:rowOff>30480</xdr:rowOff>
    </xdr:from>
    <xdr:to>
      <xdr:col>4</xdr:col>
      <xdr:colOff>842564</xdr:colOff>
      <xdr:row>12</xdr:row>
      <xdr:rowOff>238340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id="{8C28FB00-7EE2-425C-9F36-B7BCD2CD729B}"/>
            </a:ext>
          </a:extLst>
        </xdr:cNvPr>
        <xdr:cNvSpPr/>
      </xdr:nvSpPr>
      <xdr:spPr>
        <a:xfrm>
          <a:off x="345742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47" name="Rectangle 146">
          <a:extLst>
            <a:ext uri="{FF2B5EF4-FFF2-40B4-BE49-F238E27FC236}">
              <a16:creationId xmlns:a16="http://schemas.microsoft.com/office/drawing/2014/main" id="{AAE842CD-8B8C-4CA8-B5EC-510A4DD8A42A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D167FFCB-59E0-4288-A819-B4D9085C4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05E57F81-264F-4B61-8106-9B5D21897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D4A8F724-5164-4D4E-854A-15706257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9BCCDE32-2474-46DA-89E7-85CCF275F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1" name="Picture 13">
          <a:extLst>
            <a:ext uri="{FF2B5EF4-FFF2-40B4-BE49-F238E27FC236}">
              <a16:creationId xmlns:a16="http://schemas.microsoft.com/office/drawing/2014/main" id="{481ABB05-1DAB-48F9-AA90-B42F6D108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id="{94819B98-BDD0-48EC-A1A2-85A6448B5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id="{583AC3C1-7C00-411E-BEE0-C880FA211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F12BBBBA-8658-45D5-8231-F462853B6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id="{4C59F187-B63E-473A-8C07-2676A1B8B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6" name="Picture 273">
          <a:extLst>
            <a:ext uri="{FF2B5EF4-FFF2-40B4-BE49-F238E27FC236}">
              <a16:creationId xmlns:a16="http://schemas.microsoft.com/office/drawing/2014/main" id="{4911B2FE-A5E8-42EB-8BDE-ED56EB677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7DD59A13-ED24-4FEC-9CA2-FADB4E1E1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id="{2E69EC3D-CB74-4BCC-B05E-A8C6B97D2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79" name="Image 63">
          <a:extLst>
            <a:ext uri="{FF2B5EF4-FFF2-40B4-BE49-F238E27FC236}">
              <a16:creationId xmlns:a16="http://schemas.microsoft.com/office/drawing/2014/main" id="{4F0DEEE3-9E63-4536-A74E-0E3DD9A8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0" name="Image 63">
          <a:extLst>
            <a:ext uri="{FF2B5EF4-FFF2-40B4-BE49-F238E27FC236}">
              <a16:creationId xmlns:a16="http://schemas.microsoft.com/office/drawing/2014/main" id="{A9DFAADA-A9B9-4649-8FED-B994E8F6E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1" name="Image 63">
          <a:extLst>
            <a:ext uri="{FF2B5EF4-FFF2-40B4-BE49-F238E27FC236}">
              <a16:creationId xmlns:a16="http://schemas.microsoft.com/office/drawing/2014/main" id="{2CC94F7E-DC7D-4EDF-8790-320CF3D42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3B5061AC-818B-4EF4-A652-B67D8810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3" name="Image 57">
          <a:extLst>
            <a:ext uri="{FF2B5EF4-FFF2-40B4-BE49-F238E27FC236}">
              <a16:creationId xmlns:a16="http://schemas.microsoft.com/office/drawing/2014/main" id="{B36C8AF7-1E1E-45DB-BFA5-D015EC886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4" name="Image 57">
          <a:extLst>
            <a:ext uri="{FF2B5EF4-FFF2-40B4-BE49-F238E27FC236}">
              <a16:creationId xmlns:a16="http://schemas.microsoft.com/office/drawing/2014/main" id="{FF2AAE82-97F9-4A98-BBC9-7A084ADDB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5" name="Image 57">
          <a:extLst>
            <a:ext uri="{FF2B5EF4-FFF2-40B4-BE49-F238E27FC236}">
              <a16:creationId xmlns:a16="http://schemas.microsoft.com/office/drawing/2014/main" id="{BB4EA040-9CF8-492F-9B7B-0D688DFB95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8693ED9F-8554-44E5-9F5C-DF02F91D99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5E649969-73BE-4B43-8B4F-C43FAEF53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601980</xdr:rowOff>
    </xdr:from>
    <xdr:to>
      <xdr:col>9</xdr:col>
      <xdr:colOff>756698</xdr:colOff>
      <xdr:row>9</xdr:row>
      <xdr:rowOff>803739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4D5635D2-D88C-4589-85C1-0999996D36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299460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601980</xdr:rowOff>
    </xdr:from>
    <xdr:to>
      <xdr:col>9</xdr:col>
      <xdr:colOff>1512642</xdr:colOff>
      <xdr:row>9</xdr:row>
      <xdr:rowOff>805507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F0A1FF9B-6CB3-4AFA-A041-C6448C20DA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299460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601980</xdr:rowOff>
    </xdr:from>
    <xdr:to>
      <xdr:col>9</xdr:col>
      <xdr:colOff>1890614</xdr:colOff>
      <xdr:row>10</xdr:row>
      <xdr:rowOff>2976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CD24C562-D17A-4E61-9BD0-F88C5CA27E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299460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601980</xdr:rowOff>
    </xdr:from>
    <xdr:to>
      <xdr:col>9</xdr:col>
      <xdr:colOff>2268588</xdr:colOff>
      <xdr:row>10</xdr:row>
      <xdr:rowOff>5628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959ACD20-5059-49F8-8854-CA0C82F164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299460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AED6BB98-4637-4723-A8B1-D462E88F49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C0BA9BD9-40BC-4F42-8918-69229B1A2D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6DCBA65E-0473-47CF-9BE0-028CFA784F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756D1555-7A66-4962-AA01-BC1E21B49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8AD7F1D9-B7C5-4FD3-A190-12C4FF29BE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7E42C487-D1CD-4ED9-9448-9B75D417D6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28E4F0BB-9F5F-4A96-9507-70454CD240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C10316F1-914F-4A11-A335-89DE6E708A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9AFCBABC-38C9-4061-956B-5E27794BF3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3FA72B9E-BB7A-407E-BF15-E10F7E790D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AD9CCF28-4EF5-47D9-B71D-3D9D23261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175260</xdr:colOff>
      <xdr:row>9</xdr:row>
      <xdr:rowOff>601980</xdr:rowOff>
    </xdr:from>
    <xdr:to>
      <xdr:col>9</xdr:col>
      <xdr:colOff>376428</xdr:colOff>
      <xdr:row>9</xdr:row>
      <xdr:rowOff>800722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A8A8D57C-5E61-4B65-A682-E82E800E7E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990" t="16138" r="20701" b="14824"/>
        <a:stretch/>
      </xdr:blipFill>
      <xdr:spPr>
        <a:xfrm>
          <a:off x="6774180" y="3299460"/>
          <a:ext cx="201168" cy="19874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931624</xdr:colOff>
      <xdr:row>9</xdr:row>
      <xdr:rowOff>601980</xdr:rowOff>
    </xdr:from>
    <xdr:to>
      <xdr:col>9</xdr:col>
      <xdr:colOff>1132792</xdr:colOff>
      <xdr:row>9</xdr:row>
      <xdr:rowOff>804394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AFDF7188-AE30-49FB-8CFD-F43C03385D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150" t="15999" r="20917" b="14357"/>
        <a:stretch/>
      </xdr:blipFill>
      <xdr:spPr>
        <a:xfrm>
          <a:off x="7530544" y="3299460"/>
          <a:ext cx="201168" cy="202414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1" name="Image 57">
          <a:extLst>
            <a:ext uri="{FF2B5EF4-FFF2-40B4-BE49-F238E27FC236}">
              <a16:creationId xmlns:a16="http://schemas.microsoft.com/office/drawing/2014/main" id="{A4864428-35DE-4DC6-9090-96EEAF34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2" name="Image 57">
          <a:extLst>
            <a:ext uri="{FF2B5EF4-FFF2-40B4-BE49-F238E27FC236}">
              <a16:creationId xmlns:a16="http://schemas.microsoft.com/office/drawing/2014/main" id="{6E6B525D-936B-4FA0-AB72-192AD9A4E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1B2037DE-DA75-45AB-9D56-D043B398CE14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A35362F3-DDED-403C-8110-F1CFAB4B8BF9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295275</xdr:colOff>
      <xdr:row>12</xdr:row>
      <xdr:rowOff>390525</xdr:rowOff>
    </xdr:from>
    <xdr:to>
      <xdr:col>7</xdr:col>
      <xdr:colOff>633459</xdr:colOff>
      <xdr:row>12</xdr:row>
      <xdr:rowOff>733425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C1C34BBB-BE16-4C3E-ABAC-F3C6E7C65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48425" y="421957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C5A69923-264F-476D-BCC5-151BC618A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900A7F14-1D0A-4DD5-9286-0277828F9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id="{3BF3A0FC-557E-4568-A86C-76DB6EEDF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E06EA9D0-E56E-474C-9639-010750919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39BA12A-6038-40E5-90CF-0B7F3F0AF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88897</xdr:colOff>
      <xdr:row>9</xdr:row>
      <xdr:rowOff>399917</xdr:rowOff>
    </xdr:from>
    <xdr:to>
      <xdr:col>2</xdr:col>
      <xdr:colOff>427081</xdr:colOff>
      <xdr:row>9</xdr:row>
      <xdr:rowOff>746616</xdr:rowOff>
    </xdr:to>
    <xdr:pic>
      <xdr:nvPicPr>
        <xdr:cNvPr id="7" name="Picture 272">
          <a:extLst>
            <a:ext uri="{FF2B5EF4-FFF2-40B4-BE49-F238E27FC236}">
              <a16:creationId xmlns:a16="http://schemas.microsoft.com/office/drawing/2014/main" id="{B5054FB1-9162-4CDA-916C-0D30C64C6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3852" y="3101036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489037</xdr:colOff>
      <xdr:row>9</xdr:row>
      <xdr:rowOff>400586</xdr:rowOff>
    </xdr:from>
    <xdr:to>
      <xdr:col>2</xdr:col>
      <xdr:colOff>828997</xdr:colOff>
      <xdr:row>9</xdr:row>
      <xdr:rowOff>732552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D939EB97-E3FA-4A09-8BED-8926016FA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3992" y="3101705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508576</xdr:colOff>
      <xdr:row>12</xdr:row>
      <xdr:rowOff>392397</xdr:rowOff>
    </xdr:from>
    <xdr:to>
      <xdr:col>2</xdr:col>
      <xdr:colOff>840916</xdr:colOff>
      <xdr:row>12</xdr:row>
      <xdr:rowOff>724363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id="{B59DD622-20F8-4619-AC27-0CA290BC2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3531" y="4213770"/>
          <a:ext cx="332340" cy="331966"/>
        </a:xfrm>
        <a:prstGeom prst="rect">
          <a:avLst/>
        </a:prstGeom>
      </xdr:spPr>
    </xdr:pic>
    <xdr:clientData/>
  </xdr:twoCellAnchor>
  <xdr:twoCellAnchor>
    <xdr:from>
      <xdr:col>1</xdr:col>
      <xdr:colOff>275281</xdr:colOff>
      <xdr:row>9</xdr:row>
      <xdr:rowOff>381000</xdr:rowOff>
    </xdr:from>
    <xdr:to>
      <xdr:col>1</xdr:col>
      <xdr:colOff>613465</xdr:colOff>
      <xdr:row>9</xdr:row>
      <xdr:rowOff>723900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B183E79D-4AB4-4665-8238-CF08A5E7E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1759" y="3082119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119" name="Rectangle 118">
          <a:extLst>
            <a:ext uri="{FF2B5EF4-FFF2-40B4-BE49-F238E27FC236}">
              <a16:creationId xmlns:a16="http://schemas.microsoft.com/office/drawing/2014/main" id="{678E00EE-1630-4B11-BB71-FD1C324208E5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7121A349-45E5-41A9-A7EC-8702161A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6C6BA7DD-6F40-4E0F-BDE0-10C215546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122" name="Picture 273">
          <a:extLst>
            <a:ext uri="{FF2B5EF4-FFF2-40B4-BE49-F238E27FC236}">
              <a16:creationId xmlns:a16="http://schemas.microsoft.com/office/drawing/2014/main" id="{A7B2487B-FB26-469D-A13D-790E7C5F0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A2AD91C8-2182-4C95-9C42-D67A486A6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124" name="Picture 13">
          <a:extLst>
            <a:ext uri="{FF2B5EF4-FFF2-40B4-BE49-F238E27FC236}">
              <a16:creationId xmlns:a16="http://schemas.microsoft.com/office/drawing/2014/main" id="{FE08A4B9-0BE2-4872-B2D6-AF4ADE2F1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id="{D5476D75-853D-4CB7-A457-5AD0AABBC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id="{34CD28C7-2703-49CD-8721-B80534FFF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127" name="Picture 17">
          <a:extLst>
            <a:ext uri="{FF2B5EF4-FFF2-40B4-BE49-F238E27FC236}">
              <a16:creationId xmlns:a16="http://schemas.microsoft.com/office/drawing/2014/main" id="{B6C0DCDE-EC83-4710-874B-A3B930751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FCBA1D28-CD74-4C1E-8B10-E98C8C55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C2FAD0F3-3B75-4503-8DBC-BE49F97CD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id="{E95BE32E-0C52-49AC-9900-9F32564C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35CA89DD-AAB1-45A4-B830-B08995F10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1</xdr:col>
      <xdr:colOff>276225</xdr:colOff>
      <xdr:row>12</xdr:row>
      <xdr:rowOff>333375</xdr:rowOff>
    </xdr:from>
    <xdr:to>
      <xdr:col>1</xdr:col>
      <xdr:colOff>614409</xdr:colOff>
      <xdr:row>12</xdr:row>
      <xdr:rowOff>676275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93D81B40-EC2A-4D06-B6AC-8BB22C5A1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625" y="416242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832E983-C96D-4472-A0AE-6F3B27BEB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950DDF48-B14B-4130-891D-DEBC03064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7B2DACDB-CD0E-46EE-A6F8-C947CD96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D9E0D2CD-C122-4C7A-A530-2E5043B4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08BC00F-E111-41BB-ABB7-777EBE075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51071</xdr:colOff>
      <xdr:row>9</xdr:row>
      <xdr:rowOff>394513</xdr:rowOff>
    </xdr:from>
    <xdr:to>
      <xdr:col>3</xdr:col>
      <xdr:colOff>389255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514FDD97-E8EE-4FFF-9388-64C1B4425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0390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451211</xdr:colOff>
      <xdr:row>9</xdr:row>
      <xdr:rowOff>395182</xdr:rowOff>
    </xdr:from>
    <xdr:to>
      <xdr:col>3</xdr:col>
      <xdr:colOff>791171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6800A3E3-7D33-4C34-9208-3835B1600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0530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470750</xdr:colOff>
      <xdr:row>12</xdr:row>
      <xdr:rowOff>386993</xdr:rowOff>
    </xdr:from>
    <xdr:to>
      <xdr:col>3</xdr:col>
      <xdr:colOff>803090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8AF716FF-229B-4FA6-80BA-819AC6EE6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00069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2</xdr:col>
      <xdr:colOff>237454</xdr:colOff>
      <xdr:row>9</xdr:row>
      <xdr:rowOff>375596</xdr:rowOff>
    </xdr:from>
    <xdr:to>
      <xdr:col>2</xdr:col>
      <xdr:colOff>575638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F0FC6982-E03E-476B-B115-4A7646A94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69667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7232AAB8-2FA4-46CE-9319-77E22289D481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96E485EA-660D-42EC-A02C-FDE37ADF7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id="{83B6E8E2-0C30-414D-BDC4-A81987CA5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id="{99781BEA-E8C5-4890-8B5E-DB3F3ED47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id="{B9C58DCF-31DF-42D4-8AD1-EC6FBFD3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id="{3D724BB8-FF02-4619-8AC6-1250F68C8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63A80815-FA3A-46FC-9611-1FDC50823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D81E630D-A22A-4925-A0B0-99E47EAF8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id="{8D950D2C-1413-49CA-B4C9-570880B61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id="{3A73E696-BEC4-4105-A18E-BA9EB6F04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id="{A9664923-6039-4235-9237-918601C9C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id="{33BBD19D-92DF-4583-A665-549DD8BE5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id="{4CF03D8D-06D9-4E7A-BE72-915B48D2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2</xdr:col>
      <xdr:colOff>237454</xdr:colOff>
      <xdr:row>12</xdr:row>
      <xdr:rowOff>318446</xdr:rowOff>
    </xdr:from>
    <xdr:to>
      <xdr:col>2</xdr:col>
      <xdr:colOff>575638</xdr:colOff>
      <xdr:row>12</xdr:row>
      <xdr:rowOff>661346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C5D441FB-0112-4F93-AF79-8425940B7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9979" y="414749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D232179-2B66-4AB4-A7D2-F2F30C0B8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192378FF-1E57-46DA-9152-6537BA792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EB63878D-0293-431D-8C31-283EBDDC1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BE34C043-4376-4C7B-A224-E2D46AD15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FFB7052-4C1D-411B-80FB-F1C4FB1A4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56477</xdr:colOff>
      <xdr:row>9</xdr:row>
      <xdr:rowOff>394513</xdr:rowOff>
    </xdr:from>
    <xdr:to>
      <xdr:col>4</xdr:col>
      <xdr:colOff>394661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480001C4-862C-42E3-97DE-A369E7AA0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2903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456617</xdr:colOff>
      <xdr:row>9</xdr:row>
      <xdr:rowOff>395182</xdr:rowOff>
    </xdr:from>
    <xdr:to>
      <xdr:col>4</xdr:col>
      <xdr:colOff>796577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C1527AD5-0784-4841-9333-C37F0A40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83043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476156</xdr:colOff>
      <xdr:row>12</xdr:row>
      <xdr:rowOff>386993</xdr:rowOff>
    </xdr:from>
    <xdr:to>
      <xdr:col>4</xdr:col>
      <xdr:colOff>808496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BA522260-079B-41B2-ADF5-0816E711C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2582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9</xdr:row>
      <xdr:rowOff>375596</xdr:rowOff>
    </xdr:from>
    <xdr:to>
      <xdr:col>3</xdr:col>
      <xdr:colOff>581045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B274C82F-88BC-415A-A2F8-7B7EC5B94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72180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0661842D-1A62-4386-9A26-A1132E4FCBAD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21B3DE2F-87A1-407C-9895-7D6E1A99E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id="{75FDDB2A-A202-42E1-B037-453A045B9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id="{754013CA-66C9-425D-88E7-FBAE85360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id="{0279CA92-452D-47AB-BD1C-2A7DB114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id="{74215BFA-6359-4312-BE82-8719DE584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FE397BD5-FB68-4FFF-98E1-596019981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AAF86F63-3735-4703-875F-B296265C1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id="{C90641A7-3A11-43D5-A317-4F2CD6320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id="{E0C7E9C5-CB6B-48CD-B4A6-44DF77652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id="{932E92BF-AA72-4178-AC69-4F6726808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id="{62036949-D02D-4313-9318-9A435453D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id="{C18EF63E-831E-4383-89AA-FC6DF1F2B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7ADF63F-7D95-4AB0-861B-5C1735768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12</xdr:row>
      <xdr:rowOff>347021</xdr:rowOff>
    </xdr:from>
    <xdr:to>
      <xdr:col>3</xdr:col>
      <xdr:colOff>581045</xdr:colOff>
      <xdr:row>12</xdr:row>
      <xdr:rowOff>689921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AB042684-55AA-4ED4-BC8B-9D5BC2CB4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95511" y="4176071"/>
          <a:ext cx="338184" cy="342900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B8A80EBB-0572-4349-828E-0AF407D6B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C4D04D6-283C-4BC6-B949-791A0BAC4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DCE181BA-018C-4867-B5DE-34FDC5CE3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DCF9226-3C8D-40C5-BD8E-F3BBE7651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56480</xdr:colOff>
      <xdr:row>9</xdr:row>
      <xdr:rowOff>394513</xdr:rowOff>
    </xdr:from>
    <xdr:to>
      <xdr:col>5</xdr:col>
      <xdr:colOff>394664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6087C03B-5646-4285-B617-207EA4A62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0012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456620</xdr:colOff>
      <xdr:row>9</xdr:row>
      <xdr:rowOff>395182</xdr:rowOff>
    </xdr:from>
    <xdr:to>
      <xdr:col>5</xdr:col>
      <xdr:colOff>796580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FECA1B05-A2CC-4061-AECE-122BB9044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80152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476159</xdr:colOff>
      <xdr:row>12</xdr:row>
      <xdr:rowOff>386993</xdr:rowOff>
    </xdr:from>
    <xdr:to>
      <xdr:col>5</xdr:col>
      <xdr:colOff>808499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0491CAEF-027D-4957-B2C2-C78AF741E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9691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9</xdr:row>
      <xdr:rowOff>375596</xdr:rowOff>
    </xdr:from>
    <xdr:to>
      <xdr:col>4</xdr:col>
      <xdr:colOff>581047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7F8E527A-A23D-47AF-B07A-D244AF528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69289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AFC2A476-8249-48BB-BA8C-7BB82744256F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ED2FFB5-1F2D-477F-8A57-242848861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id="{778F9A20-CED1-4199-A190-2F0945C35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id="{0E7F120D-D666-4CD5-926E-52FDB2B54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id="{E054B388-C2A0-4E78-9298-9CEFB3F52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id="{0EBC45FA-BA79-4918-A1E9-B36C7AA78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5C850F7F-1462-4D38-937C-4B2C22136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E144E965-04CD-40F8-8A9B-00DDE3A94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id="{9D4C3D09-4DF1-4114-911A-FA9A2C831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id="{0B184083-8BC3-4951-9A56-4C1FF73E3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id="{BF4CCF62-0919-4F4A-B4B3-5B8A53BE7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id="{2E3C1566-7D49-44F2-B3B5-5C18EBB9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id="{80D78E61-B5F7-4EDD-B4EE-650196D36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12</xdr:row>
      <xdr:rowOff>347021</xdr:rowOff>
    </xdr:from>
    <xdr:to>
      <xdr:col>4</xdr:col>
      <xdr:colOff>581047</xdr:colOff>
      <xdr:row>12</xdr:row>
      <xdr:rowOff>689921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383AAE3C-A4C8-4F87-A1ED-31DEB9963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95638" y="417607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7F511D08-7B04-4B7E-A25F-117ECB47B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EDD94345-BD7D-43EC-B5A9-C8C0333E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5D0DD00-1B69-424C-964A-30DA718A5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98E5204D-9A6F-4F5A-8ABF-4139BDDDF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5C40494-10B5-4C8D-A640-49F7534B2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61884</xdr:colOff>
      <xdr:row>9</xdr:row>
      <xdr:rowOff>394513</xdr:rowOff>
    </xdr:from>
    <xdr:to>
      <xdr:col>6</xdr:col>
      <xdr:colOff>400068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087365A9-D486-4499-A168-0AE06F6E9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82522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462024</xdr:colOff>
      <xdr:row>9</xdr:row>
      <xdr:rowOff>395182</xdr:rowOff>
    </xdr:from>
    <xdr:to>
      <xdr:col>6</xdr:col>
      <xdr:colOff>801984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02C6A8C9-814D-4FA3-8B6A-794343178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2662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481563</xdr:colOff>
      <xdr:row>12</xdr:row>
      <xdr:rowOff>386993</xdr:rowOff>
    </xdr:from>
    <xdr:to>
      <xdr:col>6</xdr:col>
      <xdr:colOff>813903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773C19C5-E538-4DB9-A42C-58C8A6C89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2201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9</xdr:row>
      <xdr:rowOff>375596</xdr:rowOff>
    </xdr:from>
    <xdr:to>
      <xdr:col>5</xdr:col>
      <xdr:colOff>586451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7C4F894D-4303-43B3-8FAF-8DF8103A7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71799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8B3543A2-5F50-4136-9EE2-7821D92A6D52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1603CA18-5246-45E1-9C38-D9721371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58" name="Picture 17">
          <a:extLst>
            <a:ext uri="{FF2B5EF4-FFF2-40B4-BE49-F238E27FC236}">
              <a16:creationId xmlns:a16="http://schemas.microsoft.com/office/drawing/2014/main" id="{7078D85F-6C00-40BD-9F3A-F1EEFFAED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id="{F1CF33E0-5205-454B-A5A5-204C6EE48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id="{997190CC-E79B-4715-88FA-E27538128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id="{9A391810-3B72-408F-8D0A-C887259D9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62" name="Picture 13">
          <a:extLst>
            <a:ext uri="{FF2B5EF4-FFF2-40B4-BE49-F238E27FC236}">
              <a16:creationId xmlns:a16="http://schemas.microsoft.com/office/drawing/2014/main" id="{BFAFE156-0AF5-478D-B985-53860BDD6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94C0E2D2-19DE-4857-9069-9176DC2DE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64" name="Picture 17">
          <a:extLst>
            <a:ext uri="{FF2B5EF4-FFF2-40B4-BE49-F238E27FC236}">
              <a16:creationId xmlns:a16="http://schemas.microsoft.com/office/drawing/2014/main" id="{88B876C1-DA55-4BA5-AB64-DFEA45F81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65" name="Picture 17">
          <a:extLst>
            <a:ext uri="{FF2B5EF4-FFF2-40B4-BE49-F238E27FC236}">
              <a16:creationId xmlns:a16="http://schemas.microsoft.com/office/drawing/2014/main" id="{FEC65DA8-B4AA-430A-A13D-FF6F18BD2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66" name="Picture 273">
          <a:extLst>
            <a:ext uri="{FF2B5EF4-FFF2-40B4-BE49-F238E27FC236}">
              <a16:creationId xmlns:a16="http://schemas.microsoft.com/office/drawing/2014/main" id="{CA8A33EC-7886-48D5-98FE-23CCF8B69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67" name="Picture 273">
          <a:extLst>
            <a:ext uri="{FF2B5EF4-FFF2-40B4-BE49-F238E27FC236}">
              <a16:creationId xmlns:a16="http://schemas.microsoft.com/office/drawing/2014/main" id="{5A18C2BB-2AED-4F7E-861D-0890E2426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68" name="Picture 273">
          <a:extLst>
            <a:ext uri="{FF2B5EF4-FFF2-40B4-BE49-F238E27FC236}">
              <a16:creationId xmlns:a16="http://schemas.microsoft.com/office/drawing/2014/main" id="{971D4CC0-47E8-40E9-8EEB-B881A2304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12</xdr:row>
      <xdr:rowOff>347021</xdr:rowOff>
    </xdr:from>
    <xdr:to>
      <xdr:col>5</xdr:col>
      <xdr:colOff>586451</xdr:colOff>
      <xdr:row>12</xdr:row>
      <xdr:rowOff>689921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F2F88111-541C-49C4-B3AF-FA013973E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01167" y="417607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B9CA8075-3F75-4B20-AA87-6FC17A6E3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46140E28-EE12-4AB0-8CFF-A56D69C0E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95C98A41-FD7C-4D27-AD0A-FC237F16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0ADEB99B-F54C-48A7-833D-3F388EFC5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0</xdr:row>
      <xdr:rowOff>29308</xdr:rowOff>
    </xdr:from>
    <xdr:to>
      <xdr:col>7</xdr:col>
      <xdr:colOff>896424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4EE2594-04FF-4336-9361-D8126E9A5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51078</xdr:colOff>
      <xdr:row>9</xdr:row>
      <xdr:rowOff>394513</xdr:rowOff>
    </xdr:from>
    <xdr:to>
      <xdr:col>7</xdr:col>
      <xdr:colOff>389262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2A941744-6C5D-414F-BFCB-9558F9B16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8823" y="3102045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451218</xdr:colOff>
      <xdr:row>9</xdr:row>
      <xdr:rowOff>395182</xdr:rowOff>
    </xdr:from>
    <xdr:to>
      <xdr:col>7</xdr:col>
      <xdr:colOff>791178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7A292740-3127-482C-922C-0157B9902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68963" y="3102714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470757</xdr:colOff>
      <xdr:row>12</xdr:row>
      <xdr:rowOff>386993</xdr:rowOff>
    </xdr:from>
    <xdr:to>
      <xdr:col>7</xdr:col>
      <xdr:colOff>803097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D601B46E-77C3-48A2-A53C-FCC0B476A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8502" y="4213206"/>
          <a:ext cx="332340" cy="331966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9</xdr:row>
      <xdr:rowOff>375596</xdr:rowOff>
    </xdr:from>
    <xdr:to>
      <xdr:col>6</xdr:col>
      <xdr:colOff>575646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BC3DB0C9-6C4F-41AE-840E-8EAB76808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8100" y="308312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78" name="Rectangle 77">
          <a:extLst>
            <a:ext uri="{FF2B5EF4-FFF2-40B4-BE49-F238E27FC236}">
              <a16:creationId xmlns:a16="http://schemas.microsoft.com/office/drawing/2014/main" id="{75DBACF4-58DD-4FAC-86BA-EAC5BB74E0A1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E52A1ED4-7FC1-4612-8EF1-C501D663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80" name="Picture 17">
          <a:extLst>
            <a:ext uri="{FF2B5EF4-FFF2-40B4-BE49-F238E27FC236}">
              <a16:creationId xmlns:a16="http://schemas.microsoft.com/office/drawing/2014/main" id="{36B92B90-0679-44E2-B780-EAD17B3C5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81" name="Picture 273">
          <a:extLst>
            <a:ext uri="{FF2B5EF4-FFF2-40B4-BE49-F238E27FC236}">
              <a16:creationId xmlns:a16="http://schemas.microsoft.com/office/drawing/2014/main" id="{79A4F176-CDD8-484C-88BB-CC1BD0080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82" name="Picture 13">
          <a:extLst>
            <a:ext uri="{FF2B5EF4-FFF2-40B4-BE49-F238E27FC236}">
              <a16:creationId xmlns:a16="http://schemas.microsoft.com/office/drawing/2014/main" id="{2F5CBEF2-1963-4705-AB13-91237671C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83" name="Picture 13">
          <a:extLst>
            <a:ext uri="{FF2B5EF4-FFF2-40B4-BE49-F238E27FC236}">
              <a16:creationId xmlns:a16="http://schemas.microsoft.com/office/drawing/2014/main" id="{AB83E3AE-587F-4896-A92C-6755E273F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84" name="Picture 13">
          <a:extLst>
            <a:ext uri="{FF2B5EF4-FFF2-40B4-BE49-F238E27FC236}">
              <a16:creationId xmlns:a16="http://schemas.microsoft.com/office/drawing/2014/main" id="{E7115858-50F5-4796-BDB3-5F517F2B6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id="{E7E63906-19B1-4B19-A534-A23A2D3BB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86" name="Picture 17">
          <a:extLst>
            <a:ext uri="{FF2B5EF4-FFF2-40B4-BE49-F238E27FC236}">
              <a16:creationId xmlns:a16="http://schemas.microsoft.com/office/drawing/2014/main" id="{8E9E3E65-4688-43CE-AEF6-F26382A19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87" name="Picture 17">
          <a:extLst>
            <a:ext uri="{FF2B5EF4-FFF2-40B4-BE49-F238E27FC236}">
              <a16:creationId xmlns:a16="http://schemas.microsoft.com/office/drawing/2014/main" id="{C38CF678-D711-4488-BDB5-AB92E17F1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id="{F3C9E696-3598-440C-B0C9-9E4B6B7F4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5CC845F7-001D-4CA4-8E83-473C9A488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id="{A0598B78-B9B2-4E8A-A15C-F549A8982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12</xdr:row>
      <xdr:rowOff>375596</xdr:rowOff>
    </xdr:from>
    <xdr:to>
      <xdr:col>6</xdr:col>
      <xdr:colOff>575646</xdr:colOff>
      <xdr:row>12</xdr:row>
      <xdr:rowOff>718496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BD240BF0-CAE2-49C8-80C9-D864555EB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390487" y="420464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C9DF809-B2DC-497C-AAE4-7D64012D6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3CC0BF87-1161-4C30-887B-76F9BE539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CE0DD984-E876-47E1-A294-082FE943F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0511F901-CEAC-4BF6-B6A6-9F1170E42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29308</xdr:rowOff>
    </xdr:from>
    <xdr:to>
      <xdr:col>7</xdr:col>
      <xdr:colOff>858324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4CE36D8-2804-4F00-806D-B3D82BE76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58698</xdr:colOff>
      <xdr:row>12</xdr:row>
      <xdr:rowOff>272593</xdr:rowOff>
    </xdr:from>
    <xdr:to>
      <xdr:col>1</xdr:col>
      <xdr:colOff>396882</xdr:colOff>
      <xdr:row>12</xdr:row>
      <xdr:rowOff>619292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F209E697-03F7-41A3-B122-0BB1D2735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5858" y="4090213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458838</xdr:colOff>
      <xdr:row>12</xdr:row>
      <xdr:rowOff>273262</xdr:rowOff>
    </xdr:from>
    <xdr:to>
      <xdr:col>1</xdr:col>
      <xdr:colOff>798798</xdr:colOff>
      <xdr:row>12</xdr:row>
      <xdr:rowOff>605228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475DE538-CC7F-4B99-B863-764E7539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998" y="4090882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478377</xdr:colOff>
      <xdr:row>15</xdr:row>
      <xdr:rowOff>257453</xdr:rowOff>
    </xdr:from>
    <xdr:to>
      <xdr:col>1</xdr:col>
      <xdr:colOff>810717</xdr:colOff>
      <xdr:row>15</xdr:row>
      <xdr:rowOff>589419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7D7D22ED-0DD8-4F7C-837B-62939830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537" y="5202833"/>
          <a:ext cx="332340" cy="331966"/>
        </a:xfrm>
        <a:prstGeom prst="rect">
          <a:avLst/>
        </a:prstGeom>
      </xdr:spPr>
    </xdr:pic>
    <xdr:clientData/>
  </xdr:twoCellAnchor>
  <xdr:twoCellAnchor>
    <xdr:from>
      <xdr:col>7</xdr:col>
      <xdr:colOff>260322</xdr:colOff>
      <xdr:row>9</xdr:row>
      <xdr:rowOff>375596</xdr:rowOff>
    </xdr:from>
    <xdr:to>
      <xdr:col>7</xdr:col>
      <xdr:colOff>598506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F260D71D-9110-4D4E-A211-3EA7540E8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2442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30B7A5AC-0B44-4F48-B1FD-8089A9000B87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221E62A-ADD0-47CE-83E5-8F8CA0C01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A22379E4-B80E-475F-80CA-FC72B2605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46FCA0B1-9B7A-47BC-B5B2-51453161B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16" name="Picture 13">
          <a:extLst>
            <a:ext uri="{FF2B5EF4-FFF2-40B4-BE49-F238E27FC236}">
              <a16:creationId xmlns:a16="http://schemas.microsoft.com/office/drawing/2014/main" id="{88ABDE05-CD7D-457A-B646-9D6E4ABFD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17" name="Picture 13">
          <a:extLst>
            <a:ext uri="{FF2B5EF4-FFF2-40B4-BE49-F238E27FC236}">
              <a16:creationId xmlns:a16="http://schemas.microsoft.com/office/drawing/2014/main" id="{54C1EE25-1EED-4CAC-A588-72C86C771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18" name="Picture 13">
          <a:extLst>
            <a:ext uri="{FF2B5EF4-FFF2-40B4-BE49-F238E27FC236}">
              <a16:creationId xmlns:a16="http://schemas.microsoft.com/office/drawing/2014/main" id="{4F18B214-8672-4FED-BF79-84DD67BA8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19" name="Picture 17">
          <a:extLst>
            <a:ext uri="{FF2B5EF4-FFF2-40B4-BE49-F238E27FC236}">
              <a16:creationId xmlns:a16="http://schemas.microsoft.com/office/drawing/2014/main" id="{884BC5EC-E521-42A1-B443-2502DA4F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20" name="Picture 17">
          <a:extLst>
            <a:ext uri="{FF2B5EF4-FFF2-40B4-BE49-F238E27FC236}">
              <a16:creationId xmlns:a16="http://schemas.microsoft.com/office/drawing/2014/main" id="{F237EF80-530A-42F9-B4A7-A5E88568B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21" name="Picture 17">
          <a:extLst>
            <a:ext uri="{FF2B5EF4-FFF2-40B4-BE49-F238E27FC236}">
              <a16:creationId xmlns:a16="http://schemas.microsoft.com/office/drawing/2014/main" id="{6F0393F8-A1DC-4F21-BCDB-37BA67B2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A761AF12-5248-470C-8CC5-0778495D2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8B8B1D68-2B47-414E-A2BC-EF1C04DA4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24" name="Picture 273">
          <a:extLst>
            <a:ext uri="{FF2B5EF4-FFF2-40B4-BE49-F238E27FC236}">
              <a16:creationId xmlns:a16="http://schemas.microsoft.com/office/drawing/2014/main" id="{D5DA497E-2D4F-4DCC-9B05-6B1E3C120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7</xdr:col>
      <xdr:colOff>260322</xdr:colOff>
      <xdr:row>12</xdr:row>
      <xdr:rowOff>366071</xdr:rowOff>
    </xdr:from>
    <xdr:to>
      <xdr:col>7</xdr:col>
      <xdr:colOff>598506</xdr:colOff>
      <xdr:row>12</xdr:row>
      <xdr:rowOff>708971</xdr:rowOff>
    </xdr:to>
    <xdr:pic>
      <xdr:nvPicPr>
        <xdr:cNvPr id="31" name="Picture 273">
          <a:extLst>
            <a:ext uri="{FF2B5EF4-FFF2-40B4-BE49-F238E27FC236}">
              <a16:creationId xmlns:a16="http://schemas.microsoft.com/office/drawing/2014/main" id="{F725571F-6802-4E3D-BB22-234CA774B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3472" y="419512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63160</xdr:colOff>
      <xdr:row>22</xdr:row>
      <xdr:rowOff>411796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ACD49A78-9BC0-45D0-AB8D-1C55E50AC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271012</xdr:colOff>
      <xdr:row>9</xdr:row>
      <xdr:rowOff>288821</xdr:rowOff>
    </xdr:from>
    <xdr:to>
      <xdr:col>2</xdr:col>
      <xdr:colOff>607562</xdr:colOff>
      <xdr:row>9</xdr:row>
      <xdr:rowOff>632496</xdr:rowOff>
    </xdr:to>
    <xdr:pic>
      <xdr:nvPicPr>
        <xdr:cNvPr id="6" name="Picture 197">
          <a:extLst>
            <a:ext uri="{FF2B5EF4-FFF2-40B4-BE49-F238E27FC236}">
              <a16:creationId xmlns:a16="http://schemas.microsoft.com/office/drawing/2014/main" id="{B57B225B-1F9E-43D0-96BD-2B59257F9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7332" y="298630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10" name="Picture 239">
          <a:extLst>
            <a:ext uri="{FF2B5EF4-FFF2-40B4-BE49-F238E27FC236}">
              <a16:creationId xmlns:a16="http://schemas.microsoft.com/office/drawing/2014/main" id="{512169B8-DFA0-41C4-8C5C-71741692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348827</xdr:colOff>
      <xdr:row>0</xdr:row>
      <xdr:rowOff>31751</xdr:rowOff>
    </xdr:from>
    <xdr:to>
      <xdr:col>7</xdr:col>
      <xdr:colOff>846316</xdr:colOff>
      <xdr:row>1</xdr:row>
      <xdr:rowOff>518538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44A9004-6487-4EA3-AF5C-550C5DBAC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178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96" name="Picture 236">
          <a:extLst>
            <a:ext uri="{FF2B5EF4-FFF2-40B4-BE49-F238E27FC236}">
              <a16:creationId xmlns:a16="http://schemas.microsoft.com/office/drawing/2014/main" id="{93C4D959-65CC-4254-86DF-B2714B79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1</xdr:col>
      <xdr:colOff>256955</xdr:colOff>
      <xdr:row>9</xdr:row>
      <xdr:rowOff>258582</xdr:rowOff>
    </xdr:from>
    <xdr:to>
      <xdr:col>1</xdr:col>
      <xdr:colOff>594121</xdr:colOff>
      <xdr:row>9</xdr:row>
      <xdr:rowOff>601708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A1242CAD-C83D-4BD3-AA28-F1CF9C500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4764" y="2966114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76" name="Rectangle 75">
          <a:extLst>
            <a:ext uri="{FF2B5EF4-FFF2-40B4-BE49-F238E27FC236}">
              <a16:creationId xmlns:a16="http://schemas.microsoft.com/office/drawing/2014/main" id="{04659AED-8D83-4452-B8A0-F1FA796726F5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F0DF09BA-EF9E-4056-A1EB-FB1B3DB5D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78" name="Picture 17">
          <a:extLst>
            <a:ext uri="{FF2B5EF4-FFF2-40B4-BE49-F238E27FC236}">
              <a16:creationId xmlns:a16="http://schemas.microsoft.com/office/drawing/2014/main" id="{AC6D7B05-7974-4DAC-B6A8-01F7A6667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79" name="Picture 273">
          <a:extLst>
            <a:ext uri="{FF2B5EF4-FFF2-40B4-BE49-F238E27FC236}">
              <a16:creationId xmlns:a16="http://schemas.microsoft.com/office/drawing/2014/main" id="{40AFBF88-7E32-45EA-A1CF-081BEB7C3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80" name="Picture 13">
          <a:extLst>
            <a:ext uri="{FF2B5EF4-FFF2-40B4-BE49-F238E27FC236}">
              <a16:creationId xmlns:a16="http://schemas.microsoft.com/office/drawing/2014/main" id="{7A9AF0A2-AC97-4511-B0B1-F13CBB597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81" name="Picture 13">
          <a:extLst>
            <a:ext uri="{FF2B5EF4-FFF2-40B4-BE49-F238E27FC236}">
              <a16:creationId xmlns:a16="http://schemas.microsoft.com/office/drawing/2014/main" id="{6029F252-A293-4B31-A7C1-343C1BBD7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82" name="Picture 13">
          <a:extLst>
            <a:ext uri="{FF2B5EF4-FFF2-40B4-BE49-F238E27FC236}">
              <a16:creationId xmlns:a16="http://schemas.microsoft.com/office/drawing/2014/main" id="{3583A49B-9113-4DB6-BD82-CE42057B8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83" name="Picture 17">
          <a:extLst>
            <a:ext uri="{FF2B5EF4-FFF2-40B4-BE49-F238E27FC236}">
              <a16:creationId xmlns:a16="http://schemas.microsoft.com/office/drawing/2014/main" id="{3DDD329A-E3CD-457C-94F5-035958674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84" name="Picture 17">
          <a:extLst>
            <a:ext uri="{FF2B5EF4-FFF2-40B4-BE49-F238E27FC236}">
              <a16:creationId xmlns:a16="http://schemas.microsoft.com/office/drawing/2014/main" id="{3E6F9FD0-8757-433B-B360-742BBDCCD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85" name="Picture 17">
          <a:extLst>
            <a:ext uri="{FF2B5EF4-FFF2-40B4-BE49-F238E27FC236}">
              <a16:creationId xmlns:a16="http://schemas.microsoft.com/office/drawing/2014/main" id="{4593ADF2-632B-48D9-91F2-55E118DBB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27ED4258-7378-4849-B8C6-E4D94DB48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548606EC-FDA5-4931-A50F-37D00A4BE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id="{FD5AE9FE-37C0-4C54-8343-57FA39AF3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AD59CC8-8301-4548-B1A1-11051ABEA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279118</xdr:colOff>
      <xdr:row>9</xdr:row>
      <xdr:rowOff>305034</xdr:rowOff>
    </xdr:from>
    <xdr:to>
      <xdr:col>3</xdr:col>
      <xdr:colOff>615668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B99AD809-7C13-4852-9054-EBBF3C1F5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6544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E394C493-D849-44BC-A3F5-7AD4DEA80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364067</xdr:colOff>
      <xdr:row>0</xdr:row>
      <xdr:rowOff>31751</xdr:rowOff>
    </xdr:from>
    <xdr:to>
      <xdr:col>7</xdr:col>
      <xdr:colOff>861556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6CF5C7F-D8B3-4FC7-8176-C25A707E8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970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id="{10A7E824-7EF3-4D15-B63D-597B241E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2</xdr:col>
      <xdr:colOff>290678</xdr:colOff>
      <xdr:row>9</xdr:row>
      <xdr:rowOff>225832</xdr:rowOff>
    </xdr:from>
    <xdr:to>
      <xdr:col>2</xdr:col>
      <xdr:colOff>627844</xdr:colOff>
      <xdr:row>9</xdr:row>
      <xdr:rowOff>568958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1C2562F1-FD56-4985-A1EB-45D039DCF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95" y="2933364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5FB0F485-4DAB-4D1E-8E7D-D4A05E52BFC5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7A16BFDE-395C-4BFA-BB99-9F1309A06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49" name="Picture 17">
          <a:extLst>
            <a:ext uri="{FF2B5EF4-FFF2-40B4-BE49-F238E27FC236}">
              <a16:creationId xmlns:a16="http://schemas.microsoft.com/office/drawing/2014/main" id="{36D30F3D-D630-47E2-A38A-A331DADCF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50" name="Picture 273">
          <a:extLst>
            <a:ext uri="{FF2B5EF4-FFF2-40B4-BE49-F238E27FC236}">
              <a16:creationId xmlns:a16="http://schemas.microsoft.com/office/drawing/2014/main" id="{6B2BC50D-BD3E-4662-A210-C166FE6D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51" name="Picture 13">
          <a:extLst>
            <a:ext uri="{FF2B5EF4-FFF2-40B4-BE49-F238E27FC236}">
              <a16:creationId xmlns:a16="http://schemas.microsoft.com/office/drawing/2014/main" id="{6ACD12AC-8A56-45AE-AB88-ED74B6D99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52" name="Picture 13">
          <a:extLst>
            <a:ext uri="{FF2B5EF4-FFF2-40B4-BE49-F238E27FC236}">
              <a16:creationId xmlns:a16="http://schemas.microsoft.com/office/drawing/2014/main" id="{D9F9F1E5-D639-49D0-9DE0-7E61CC9E1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53" name="Picture 13">
          <a:extLst>
            <a:ext uri="{FF2B5EF4-FFF2-40B4-BE49-F238E27FC236}">
              <a16:creationId xmlns:a16="http://schemas.microsoft.com/office/drawing/2014/main" id="{96D34654-19FD-4826-AE1A-ED508CE01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54" name="Picture 17">
          <a:extLst>
            <a:ext uri="{FF2B5EF4-FFF2-40B4-BE49-F238E27FC236}">
              <a16:creationId xmlns:a16="http://schemas.microsoft.com/office/drawing/2014/main" id="{AD1E002E-6C84-421C-B639-B41B7AB1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55" name="Picture 17">
          <a:extLst>
            <a:ext uri="{FF2B5EF4-FFF2-40B4-BE49-F238E27FC236}">
              <a16:creationId xmlns:a16="http://schemas.microsoft.com/office/drawing/2014/main" id="{795F1BBF-D00E-40B9-86B8-C0D5AD802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56" name="Picture 17">
          <a:extLst>
            <a:ext uri="{FF2B5EF4-FFF2-40B4-BE49-F238E27FC236}">
              <a16:creationId xmlns:a16="http://schemas.microsoft.com/office/drawing/2014/main" id="{9261B78A-31F5-4477-8160-1420475E3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57" name="Picture 273">
          <a:extLst>
            <a:ext uri="{FF2B5EF4-FFF2-40B4-BE49-F238E27FC236}">
              <a16:creationId xmlns:a16="http://schemas.microsoft.com/office/drawing/2014/main" id="{CC2F2D9D-DBB4-403A-8095-8DC55DC8A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58" name="Picture 273">
          <a:extLst>
            <a:ext uri="{FF2B5EF4-FFF2-40B4-BE49-F238E27FC236}">
              <a16:creationId xmlns:a16="http://schemas.microsoft.com/office/drawing/2014/main" id="{03C8663F-E0C7-4AEF-80BC-F1DDC24CC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59" name="Picture 273">
          <a:extLst>
            <a:ext uri="{FF2B5EF4-FFF2-40B4-BE49-F238E27FC236}">
              <a16:creationId xmlns:a16="http://schemas.microsoft.com/office/drawing/2014/main" id="{21E7F5F2-E182-46D0-8FE3-1EB2BD19C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EF09B86-BAC2-4F74-BEDE-18504D75A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295331</xdr:colOff>
      <xdr:row>9</xdr:row>
      <xdr:rowOff>305034</xdr:rowOff>
    </xdr:from>
    <xdr:to>
      <xdr:col>4</xdr:col>
      <xdr:colOff>631881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E8C3F759-9ECD-4F63-B912-68E34403E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2565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4C9789F9-9C01-4F29-832F-50156103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FD8343E-F5C7-4B86-B02C-9260DCDA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id="{CEC4B1E9-BE28-4732-B1C7-124E3472A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3</xdr:col>
      <xdr:colOff>299936</xdr:colOff>
      <xdr:row>9</xdr:row>
      <xdr:rowOff>235085</xdr:rowOff>
    </xdr:from>
    <xdr:to>
      <xdr:col>3</xdr:col>
      <xdr:colOff>637102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943FF51B-D50E-4AC5-8C61-64CE2AD46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7362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69" name="Rectangle 68">
          <a:extLst>
            <a:ext uri="{FF2B5EF4-FFF2-40B4-BE49-F238E27FC236}">
              <a16:creationId xmlns:a16="http://schemas.microsoft.com/office/drawing/2014/main" id="{4F264597-4F8C-4020-9EE1-CE6DA755F85E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BCA55EBD-AD69-4A35-89E7-C59F2DDA7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id="{0CDED0C1-625E-4FD6-8A32-E523BD397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72" name="Picture 273">
          <a:extLst>
            <a:ext uri="{FF2B5EF4-FFF2-40B4-BE49-F238E27FC236}">
              <a16:creationId xmlns:a16="http://schemas.microsoft.com/office/drawing/2014/main" id="{BCE8DB8D-EE8C-4092-BB94-1EAFCD8CB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73" name="Picture 13">
          <a:extLst>
            <a:ext uri="{FF2B5EF4-FFF2-40B4-BE49-F238E27FC236}">
              <a16:creationId xmlns:a16="http://schemas.microsoft.com/office/drawing/2014/main" id="{A24E5581-D39F-4FD1-837D-0C219CD8C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74" name="Picture 13">
          <a:extLst>
            <a:ext uri="{FF2B5EF4-FFF2-40B4-BE49-F238E27FC236}">
              <a16:creationId xmlns:a16="http://schemas.microsoft.com/office/drawing/2014/main" id="{40FBC998-EBF2-4A2C-82BF-4067CD812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75" name="Picture 13">
          <a:extLst>
            <a:ext uri="{FF2B5EF4-FFF2-40B4-BE49-F238E27FC236}">
              <a16:creationId xmlns:a16="http://schemas.microsoft.com/office/drawing/2014/main" id="{92F4DB8E-295C-4FD1-B71D-21E19BD1D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76" name="Picture 17">
          <a:extLst>
            <a:ext uri="{FF2B5EF4-FFF2-40B4-BE49-F238E27FC236}">
              <a16:creationId xmlns:a16="http://schemas.microsoft.com/office/drawing/2014/main" id="{CD4A1400-C539-46F9-A5D5-4F27DA586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77" name="Picture 17">
          <a:extLst>
            <a:ext uri="{FF2B5EF4-FFF2-40B4-BE49-F238E27FC236}">
              <a16:creationId xmlns:a16="http://schemas.microsoft.com/office/drawing/2014/main" id="{DA8C2C7D-B828-4C68-A01C-2AE0D1B19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78" name="Picture 17">
          <a:extLst>
            <a:ext uri="{FF2B5EF4-FFF2-40B4-BE49-F238E27FC236}">
              <a16:creationId xmlns:a16="http://schemas.microsoft.com/office/drawing/2014/main" id="{B62370B4-A659-4213-858F-D95D099AC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79" name="Picture 273">
          <a:extLst>
            <a:ext uri="{FF2B5EF4-FFF2-40B4-BE49-F238E27FC236}">
              <a16:creationId xmlns:a16="http://schemas.microsoft.com/office/drawing/2014/main" id="{43D884E0-436F-4873-978D-22ECAFF5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0" name="Picture 273">
          <a:extLst>
            <a:ext uri="{FF2B5EF4-FFF2-40B4-BE49-F238E27FC236}">
              <a16:creationId xmlns:a16="http://schemas.microsoft.com/office/drawing/2014/main" id="{9105102C-B2DA-4987-937D-011E243FF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81" name="Picture 273">
          <a:extLst>
            <a:ext uri="{FF2B5EF4-FFF2-40B4-BE49-F238E27FC236}">
              <a16:creationId xmlns:a16="http://schemas.microsoft.com/office/drawing/2014/main" id="{E248DD7B-7A22-4D25-995F-8ABEBA9E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1210BD4-A8FA-4CA8-88B2-47A898E6A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262906</xdr:colOff>
      <xdr:row>9</xdr:row>
      <xdr:rowOff>305034</xdr:rowOff>
    </xdr:from>
    <xdr:to>
      <xdr:col>5</xdr:col>
      <xdr:colOff>599456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4C45E6F1-5059-47CF-BD15-7065F6E6A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99949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7982CAB2-F999-44B2-859D-DD41AB2BB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8A83A34-9BCA-4FC2-BF9F-DBE86F2F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id="{F486AE46-2E08-4C6B-A131-0F116ED3E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4</xdr:col>
      <xdr:colOff>267512</xdr:colOff>
      <xdr:row>9</xdr:row>
      <xdr:rowOff>235085</xdr:rowOff>
    </xdr:from>
    <xdr:to>
      <xdr:col>4</xdr:col>
      <xdr:colOff>604678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0CD71C9E-7950-4EBD-9B73-9503852AE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4746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75" name="Rectangle 74">
          <a:extLst>
            <a:ext uri="{FF2B5EF4-FFF2-40B4-BE49-F238E27FC236}">
              <a16:creationId xmlns:a16="http://schemas.microsoft.com/office/drawing/2014/main" id="{2F2C3673-FC74-40D5-B339-E0899EAF7FEA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9CCA717-EA51-4D95-A04E-78F3C9B0C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77" name="Picture 17">
          <a:extLst>
            <a:ext uri="{FF2B5EF4-FFF2-40B4-BE49-F238E27FC236}">
              <a16:creationId xmlns:a16="http://schemas.microsoft.com/office/drawing/2014/main" id="{22E6AB64-1F44-401D-AE46-F4625A875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78" name="Picture 273">
          <a:extLst>
            <a:ext uri="{FF2B5EF4-FFF2-40B4-BE49-F238E27FC236}">
              <a16:creationId xmlns:a16="http://schemas.microsoft.com/office/drawing/2014/main" id="{79837A5E-F421-49DA-8806-6ECBE8787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79" name="Picture 13">
          <a:extLst>
            <a:ext uri="{FF2B5EF4-FFF2-40B4-BE49-F238E27FC236}">
              <a16:creationId xmlns:a16="http://schemas.microsoft.com/office/drawing/2014/main" id="{CD1C7E84-10E8-4910-BA16-767EA5980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80" name="Picture 13">
          <a:extLst>
            <a:ext uri="{FF2B5EF4-FFF2-40B4-BE49-F238E27FC236}">
              <a16:creationId xmlns:a16="http://schemas.microsoft.com/office/drawing/2014/main" id="{8431AC89-E234-4044-914B-2D9F62B3E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81" name="Picture 13">
          <a:extLst>
            <a:ext uri="{FF2B5EF4-FFF2-40B4-BE49-F238E27FC236}">
              <a16:creationId xmlns:a16="http://schemas.microsoft.com/office/drawing/2014/main" id="{2571BF12-5C5D-4548-BCCB-A2F55A348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82" name="Picture 17">
          <a:extLst>
            <a:ext uri="{FF2B5EF4-FFF2-40B4-BE49-F238E27FC236}">
              <a16:creationId xmlns:a16="http://schemas.microsoft.com/office/drawing/2014/main" id="{B1B1CF1A-57E1-44ED-9690-BFED5A204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83" name="Picture 17">
          <a:extLst>
            <a:ext uri="{FF2B5EF4-FFF2-40B4-BE49-F238E27FC236}">
              <a16:creationId xmlns:a16="http://schemas.microsoft.com/office/drawing/2014/main" id="{BE83DCD8-7FB4-490E-9B59-284C22A0E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84" name="Picture 17">
          <a:extLst>
            <a:ext uri="{FF2B5EF4-FFF2-40B4-BE49-F238E27FC236}">
              <a16:creationId xmlns:a16="http://schemas.microsoft.com/office/drawing/2014/main" id="{1C998F5B-B4D9-49E6-BD0A-5ACC3466E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id="{AD5312A8-CDA4-4A71-B7DC-070596C8F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28B0AF77-82EB-4028-BA68-B5A3D1032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87" name="Picture 273">
          <a:extLst>
            <a:ext uri="{FF2B5EF4-FFF2-40B4-BE49-F238E27FC236}">
              <a16:creationId xmlns:a16="http://schemas.microsoft.com/office/drawing/2014/main" id="{36369AB1-DF77-4AAE-ACD4-57FF1323C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9D649AB7-0D94-4D2A-B9BC-D7B7DA17F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295334</xdr:colOff>
      <xdr:row>9</xdr:row>
      <xdr:rowOff>305034</xdr:rowOff>
    </xdr:from>
    <xdr:to>
      <xdr:col>6</xdr:col>
      <xdr:colOff>631884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89763C88-8295-463D-932F-59744579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2185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9A711B2E-0EA0-4147-AA14-8E962C85F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BB5F182-108C-4C93-B160-1BD4F6C3E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id="{41692361-9E61-4E54-893D-CA5CF974A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5</xdr:col>
      <xdr:colOff>299939</xdr:colOff>
      <xdr:row>9</xdr:row>
      <xdr:rowOff>235085</xdr:rowOff>
    </xdr:from>
    <xdr:to>
      <xdr:col>5</xdr:col>
      <xdr:colOff>637105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B9C7ED19-610D-48C1-8121-C68D9623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6982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sp macro="" textlink="">
      <xdr:nvSpPr>
        <xdr:cNvPr id="127" name="Rectangle 126">
          <a:extLst>
            <a:ext uri="{FF2B5EF4-FFF2-40B4-BE49-F238E27FC236}">
              <a16:creationId xmlns:a16="http://schemas.microsoft.com/office/drawing/2014/main" id="{628AEE3B-EEC8-42CF-BE4F-8678EF385A8A}"/>
            </a:ext>
          </a:extLst>
        </xdr:cNvPr>
        <xdr:cNvSpPr/>
      </xdr:nvSpPr>
      <xdr:spPr>
        <a:xfrm>
          <a:off x="6598920" y="269748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378998</xdr:rowOff>
    </xdr:from>
    <xdr:to>
      <xdr:col>9</xdr:col>
      <xdr:colOff>443284</xdr:colOff>
      <xdr:row>9</xdr:row>
      <xdr:rowOff>707014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E9C9A57-39D2-46C8-8EC9-CE5D31838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50961</xdr:rowOff>
    </xdr:from>
    <xdr:to>
      <xdr:col>9</xdr:col>
      <xdr:colOff>479901</xdr:colOff>
      <xdr:row>12</xdr:row>
      <xdr:rowOff>64182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id="{8E6CE28C-D8F1-4E9C-B0F4-B3AB500C9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183323</xdr:rowOff>
    </xdr:from>
    <xdr:to>
      <xdr:col>9</xdr:col>
      <xdr:colOff>445477</xdr:colOff>
      <xdr:row>12</xdr:row>
      <xdr:rowOff>515489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id="{739CDC6C-87C7-45A0-B6C9-A71C26C9A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378998</xdr:rowOff>
    </xdr:from>
    <xdr:to>
      <xdr:col>9</xdr:col>
      <xdr:colOff>934559</xdr:colOff>
      <xdr:row>9</xdr:row>
      <xdr:rowOff>707014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id="{F6F4CAFE-0D6F-4A2D-B806-C90120FF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378998</xdr:rowOff>
    </xdr:from>
    <xdr:to>
      <xdr:col>9</xdr:col>
      <xdr:colOff>1425834</xdr:colOff>
      <xdr:row>9</xdr:row>
      <xdr:rowOff>707014</xdr:rowOff>
    </xdr:to>
    <xdr:pic>
      <xdr:nvPicPr>
        <xdr:cNvPr id="132" name="Picture 13">
          <a:extLst>
            <a:ext uri="{FF2B5EF4-FFF2-40B4-BE49-F238E27FC236}">
              <a16:creationId xmlns:a16="http://schemas.microsoft.com/office/drawing/2014/main" id="{8921A9A6-477B-48CD-AA27-2D780B52E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378998</xdr:rowOff>
    </xdr:from>
    <xdr:to>
      <xdr:col>9</xdr:col>
      <xdr:colOff>1917110</xdr:colOff>
      <xdr:row>9</xdr:row>
      <xdr:rowOff>707014</xdr:rowOff>
    </xdr:to>
    <xdr:pic>
      <xdr:nvPicPr>
        <xdr:cNvPr id="133" name="Picture 13">
          <a:extLst>
            <a:ext uri="{FF2B5EF4-FFF2-40B4-BE49-F238E27FC236}">
              <a16:creationId xmlns:a16="http://schemas.microsoft.com/office/drawing/2014/main" id="{68B29775-47D9-4CC4-987E-737AF7E74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7647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50961</xdr:rowOff>
    </xdr:from>
    <xdr:to>
      <xdr:col>9</xdr:col>
      <xdr:colOff>965085</xdr:colOff>
      <xdr:row>12</xdr:row>
      <xdr:rowOff>64182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A4F8F76C-9D6F-4F32-B34F-3EFA3A4C6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50961</xdr:rowOff>
    </xdr:from>
    <xdr:to>
      <xdr:col>9</xdr:col>
      <xdr:colOff>1450269</xdr:colOff>
      <xdr:row>12</xdr:row>
      <xdr:rowOff>64182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700C91FA-45D2-41A6-A40F-0E623E919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50961</xdr:rowOff>
    </xdr:from>
    <xdr:to>
      <xdr:col>9</xdr:col>
      <xdr:colOff>1935453</xdr:colOff>
      <xdr:row>12</xdr:row>
      <xdr:rowOff>64182</xdr:rowOff>
    </xdr:to>
    <xdr:pic>
      <xdr:nvPicPr>
        <xdr:cNvPr id="136" name="Picture 17">
          <a:extLst>
            <a:ext uri="{FF2B5EF4-FFF2-40B4-BE49-F238E27FC236}">
              <a16:creationId xmlns:a16="http://schemas.microsoft.com/office/drawing/2014/main" id="{60BFD723-3C0E-4416-98AF-FEC7F7005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5616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183323</xdr:rowOff>
    </xdr:from>
    <xdr:to>
      <xdr:col>9</xdr:col>
      <xdr:colOff>936021</xdr:colOff>
      <xdr:row>12</xdr:row>
      <xdr:rowOff>515489</xdr:rowOff>
    </xdr:to>
    <xdr:pic>
      <xdr:nvPicPr>
        <xdr:cNvPr id="137" name="Picture 273">
          <a:extLst>
            <a:ext uri="{FF2B5EF4-FFF2-40B4-BE49-F238E27FC236}">
              <a16:creationId xmlns:a16="http://schemas.microsoft.com/office/drawing/2014/main" id="{19BE4203-82B7-4DB5-99F5-9991D41BE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183323</xdr:rowOff>
    </xdr:from>
    <xdr:to>
      <xdr:col>9</xdr:col>
      <xdr:colOff>1426565</xdr:colOff>
      <xdr:row>12</xdr:row>
      <xdr:rowOff>515489</xdr:rowOff>
    </xdr:to>
    <xdr:pic>
      <xdr:nvPicPr>
        <xdr:cNvPr id="138" name="Picture 273">
          <a:extLst>
            <a:ext uri="{FF2B5EF4-FFF2-40B4-BE49-F238E27FC236}">
              <a16:creationId xmlns:a16="http://schemas.microsoft.com/office/drawing/2014/main" id="{41DC6C8D-7941-405B-8BD3-A4C0E2D61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400094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183323</xdr:rowOff>
    </xdr:from>
    <xdr:to>
      <xdr:col>9</xdr:col>
      <xdr:colOff>1917108</xdr:colOff>
      <xdr:row>12</xdr:row>
      <xdr:rowOff>515489</xdr:rowOff>
    </xdr:to>
    <xdr:pic>
      <xdr:nvPicPr>
        <xdr:cNvPr id="139" name="Picture 273">
          <a:extLst>
            <a:ext uri="{FF2B5EF4-FFF2-40B4-BE49-F238E27FC236}">
              <a16:creationId xmlns:a16="http://schemas.microsoft.com/office/drawing/2014/main" id="{524DE33B-01DA-4C85-A66A-BDC027C5A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400094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13D5CD9-B1D2-4423-9615-8ACFF6D88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279122</xdr:colOff>
      <xdr:row>9</xdr:row>
      <xdr:rowOff>305034</xdr:rowOff>
    </xdr:from>
    <xdr:to>
      <xdr:col>7</xdr:col>
      <xdr:colOff>615672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418AEB3E-A83D-4867-9C54-FA046922E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5782" y="3012566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72F6986D-4F51-474C-B38F-93875C99D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356447</xdr:colOff>
      <xdr:row>0</xdr:row>
      <xdr:rowOff>31751</xdr:rowOff>
    </xdr:from>
    <xdr:to>
      <xdr:col>7</xdr:col>
      <xdr:colOff>853936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60C53E4-F2BD-4F87-BC8E-C4EA0EA9E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940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id="{F7AC6A26-D043-4A4F-B0A0-C031F09D4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6</xdr:col>
      <xdr:colOff>283728</xdr:colOff>
      <xdr:row>9</xdr:row>
      <xdr:rowOff>235085</xdr:rowOff>
    </xdr:from>
    <xdr:to>
      <xdr:col>6</xdr:col>
      <xdr:colOff>620894</xdr:colOff>
      <xdr:row>9</xdr:row>
      <xdr:rowOff>578211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96C42B6F-E94D-4B60-A7EA-BDF1B1618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20579" y="2942617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sp macro="" textlink="">
      <xdr:nvSpPr>
        <xdr:cNvPr id="155" name="Rectangle 154">
          <a:extLst>
            <a:ext uri="{FF2B5EF4-FFF2-40B4-BE49-F238E27FC236}">
              <a16:creationId xmlns:a16="http://schemas.microsoft.com/office/drawing/2014/main" id="{1BEE1C76-A82D-47D6-A2E2-43362E2C0A76}"/>
            </a:ext>
          </a:extLst>
        </xdr:cNvPr>
        <xdr:cNvSpPr/>
      </xdr:nvSpPr>
      <xdr:spPr>
        <a:xfrm>
          <a:off x="6598920" y="268986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371378</xdr:rowOff>
    </xdr:from>
    <xdr:to>
      <xdr:col>9</xdr:col>
      <xdr:colOff>443284</xdr:colOff>
      <xdr:row>9</xdr:row>
      <xdr:rowOff>699394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CA64589-EDAD-40AF-89F9-D2D5366A2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43341</xdr:rowOff>
    </xdr:from>
    <xdr:to>
      <xdr:col>9</xdr:col>
      <xdr:colOff>479901</xdr:colOff>
      <xdr:row>12</xdr:row>
      <xdr:rowOff>56562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8EF243B9-8BBA-4A6D-8F45-433925A03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175703</xdr:rowOff>
    </xdr:from>
    <xdr:to>
      <xdr:col>9</xdr:col>
      <xdr:colOff>445477</xdr:colOff>
      <xdr:row>12</xdr:row>
      <xdr:rowOff>507869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440EE311-BA56-459D-B26A-4E3F20431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371378</xdr:rowOff>
    </xdr:from>
    <xdr:to>
      <xdr:col>9</xdr:col>
      <xdr:colOff>934559</xdr:colOff>
      <xdr:row>9</xdr:row>
      <xdr:rowOff>699394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773ACFD0-1B80-4B10-899A-EF09D2EBF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371378</xdr:rowOff>
    </xdr:from>
    <xdr:to>
      <xdr:col>9</xdr:col>
      <xdr:colOff>1425834</xdr:colOff>
      <xdr:row>9</xdr:row>
      <xdr:rowOff>699394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54C80B45-5801-4089-B462-8CFEB4141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371378</xdr:rowOff>
    </xdr:from>
    <xdr:to>
      <xdr:col>9</xdr:col>
      <xdr:colOff>1917110</xdr:colOff>
      <xdr:row>9</xdr:row>
      <xdr:rowOff>699394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4EB05759-141D-4B84-A643-A2C8C1DB5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43341</xdr:rowOff>
    </xdr:from>
    <xdr:to>
      <xdr:col>9</xdr:col>
      <xdr:colOff>965085</xdr:colOff>
      <xdr:row>12</xdr:row>
      <xdr:rowOff>56562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79957F59-EAB0-4590-987C-D397AA61A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43341</xdr:rowOff>
    </xdr:from>
    <xdr:to>
      <xdr:col>9</xdr:col>
      <xdr:colOff>1450269</xdr:colOff>
      <xdr:row>12</xdr:row>
      <xdr:rowOff>56562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E618813F-55BA-4FB2-9E43-F3F3B476D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43341</xdr:rowOff>
    </xdr:from>
    <xdr:to>
      <xdr:col>9</xdr:col>
      <xdr:colOff>1935453</xdr:colOff>
      <xdr:row>12</xdr:row>
      <xdr:rowOff>56562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5AEBD071-4342-4270-8D25-20D13997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175703</xdr:rowOff>
    </xdr:from>
    <xdr:to>
      <xdr:col>9</xdr:col>
      <xdr:colOff>936021</xdr:colOff>
      <xdr:row>12</xdr:row>
      <xdr:rowOff>507869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8155F0DB-8B62-40AA-AF24-D386784FF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175703</xdr:rowOff>
    </xdr:from>
    <xdr:to>
      <xdr:col>9</xdr:col>
      <xdr:colOff>1426565</xdr:colOff>
      <xdr:row>12</xdr:row>
      <xdr:rowOff>507869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4E60F675-2829-4049-B108-146B94543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175703</xdr:rowOff>
    </xdr:from>
    <xdr:to>
      <xdr:col>9</xdr:col>
      <xdr:colOff>1917108</xdr:colOff>
      <xdr:row>12</xdr:row>
      <xdr:rowOff>507869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7E5D0D9B-5381-49B7-BC1A-6770064FC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399332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C9FFD3C-0DC3-4D33-8ED3-771011D3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246696</xdr:colOff>
      <xdr:row>12</xdr:row>
      <xdr:rowOff>313141</xdr:rowOff>
    </xdr:from>
    <xdr:to>
      <xdr:col>1</xdr:col>
      <xdr:colOff>583246</xdr:colOff>
      <xdr:row>12</xdr:row>
      <xdr:rowOff>656816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E87AAA16-81D8-4F07-8792-76B310BB1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505" y="4147460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42E718B5-7ECA-4489-A7D6-8B602C3E6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364067</xdr:colOff>
      <xdr:row>0</xdr:row>
      <xdr:rowOff>31751</xdr:rowOff>
    </xdr:from>
    <xdr:to>
      <xdr:col>7</xdr:col>
      <xdr:colOff>861556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0C35DD4-F01D-4C5C-897F-7A8C9E877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970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14" name="Picture 236">
          <a:extLst>
            <a:ext uri="{FF2B5EF4-FFF2-40B4-BE49-F238E27FC236}">
              <a16:creationId xmlns:a16="http://schemas.microsoft.com/office/drawing/2014/main" id="{FB882993-F02E-4FE9-A39F-5CBF2B2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7</xdr:col>
      <xdr:colOff>251302</xdr:colOff>
      <xdr:row>9</xdr:row>
      <xdr:rowOff>267510</xdr:rowOff>
    </xdr:from>
    <xdr:to>
      <xdr:col>7</xdr:col>
      <xdr:colOff>588468</xdr:colOff>
      <xdr:row>9</xdr:row>
      <xdr:rowOff>610636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980DC28C-28B2-427C-A224-91019C1F0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87962" y="297504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BDDA6E1E-34CF-4AB7-8C22-27D2ED444653}"/>
            </a:ext>
          </a:extLst>
        </xdr:cNvPr>
        <xdr:cNvSpPr/>
      </xdr:nvSpPr>
      <xdr:spPr>
        <a:xfrm>
          <a:off x="6598920" y="2689860"/>
          <a:ext cx="2179320" cy="1948934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122663</xdr:colOff>
      <xdr:row>9</xdr:row>
      <xdr:rowOff>371378</xdr:rowOff>
    </xdr:from>
    <xdr:to>
      <xdr:col>9</xdr:col>
      <xdr:colOff>443284</xdr:colOff>
      <xdr:row>9</xdr:row>
      <xdr:rowOff>699394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DDA7146-96F5-4EE6-BE7E-1B0A4940D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158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159280</xdr:colOff>
      <xdr:row>10</xdr:row>
      <xdr:rowOff>43341</xdr:rowOff>
    </xdr:from>
    <xdr:to>
      <xdr:col>9</xdr:col>
      <xdr:colOff>479901</xdr:colOff>
      <xdr:row>12</xdr:row>
      <xdr:rowOff>56562</xdr:rowOff>
    </xdr:to>
    <xdr:pic>
      <xdr:nvPicPr>
        <xdr:cNvPr id="27" name="Picture 17">
          <a:extLst>
            <a:ext uri="{FF2B5EF4-FFF2-40B4-BE49-F238E27FC236}">
              <a16:creationId xmlns:a16="http://schemas.microsoft.com/office/drawing/2014/main" id="{A056963D-1F2A-4332-AC0D-C32D0F39E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8200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124856</xdr:colOff>
      <xdr:row>12</xdr:row>
      <xdr:rowOff>175703</xdr:rowOff>
    </xdr:from>
    <xdr:to>
      <xdr:col>9</xdr:col>
      <xdr:colOff>445477</xdr:colOff>
      <xdr:row>12</xdr:row>
      <xdr:rowOff>507869</xdr:rowOff>
    </xdr:to>
    <xdr:pic>
      <xdr:nvPicPr>
        <xdr:cNvPr id="28" name="Picture 273">
          <a:extLst>
            <a:ext uri="{FF2B5EF4-FFF2-40B4-BE49-F238E27FC236}">
              <a16:creationId xmlns:a16="http://schemas.microsoft.com/office/drawing/2014/main" id="{7D2CE502-C24E-448E-A339-CB3B7CE69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23776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613938</xdr:colOff>
      <xdr:row>9</xdr:row>
      <xdr:rowOff>371378</xdr:rowOff>
    </xdr:from>
    <xdr:to>
      <xdr:col>9</xdr:col>
      <xdr:colOff>934559</xdr:colOff>
      <xdr:row>9</xdr:row>
      <xdr:rowOff>699394</xdr:rowOff>
    </xdr:to>
    <xdr:pic>
      <xdr:nvPicPr>
        <xdr:cNvPr id="29" name="Picture 13">
          <a:extLst>
            <a:ext uri="{FF2B5EF4-FFF2-40B4-BE49-F238E27FC236}">
              <a16:creationId xmlns:a16="http://schemas.microsoft.com/office/drawing/2014/main" id="{1160AEE5-41F1-4F23-B1ED-3678B8CBE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12858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1105213</xdr:colOff>
      <xdr:row>9</xdr:row>
      <xdr:rowOff>371378</xdr:rowOff>
    </xdr:from>
    <xdr:to>
      <xdr:col>9</xdr:col>
      <xdr:colOff>1425834</xdr:colOff>
      <xdr:row>9</xdr:row>
      <xdr:rowOff>699394</xdr:rowOff>
    </xdr:to>
    <xdr:pic>
      <xdr:nvPicPr>
        <xdr:cNvPr id="30" name="Picture 13">
          <a:extLst>
            <a:ext uri="{FF2B5EF4-FFF2-40B4-BE49-F238E27FC236}">
              <a16:creationId xmlns:a16="http://schemas.microsoft.com/office/drawing/2014/main" id="{64D93A2D-A8B4-4A30-AFD2-022EA7D80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04133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1596489</xdr:colOff>
      <xdr:row>9</xdr:row>
      <xdr:rowOff>371378</xdr:rowOff>
    </xdr:from>
    <xdr:to>
      <xdr:col>9</xdr:col>
      <xdr:colOff>1917110</xdr:colOff>
      <xdr:row>9</xdr:row>
      <xdr:rowOff>699394</xdr:rowOff>
    </xdr:to>
    <xdr:pic>
      <xdr:nvPicPr>
        <xdr:cNvPr id="31" name="Picture 13">
          <a:extLst>
            <a:ext uri="{FF2B5EF4-FFF2-40B4-BE49-F238E27FC236}">
              <a16:creationId xmlns:a16="http://schemas.microsoft.com/office/drawing/2014/main" id="{A5874085-CD1A-464C-84D7-7377DCD13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5409" y="3068858"/>
          <a:ext cx="320621" cy="328016"/>
        </a:xfrm>
        <a:prstGeom prst="rect">
          <a:avLst/>
        </a:prstGeom>
      </xdr:spPr>
    </xdr:pic>
    <xdr:clientData/>
  </xdr:twoCellAnchor>
  <xdr:twoCellAnchor>
    <xdr:from>
      <xdr:col>9</xdr:col>
      <xdr:colOff>644464</xdr:colOff>
      <xdr:row>10</xdr:row>
      <xdr:rowOff>43341</xdr:rowOff>
    </xdr:from>
    <xdr:to>
      <xdr:col>9</xdr:col>
      <xdr:colOff>965085</xdr:colOff>
      <xdr:row>12</xdr:row>
      <xdr:rowOff>56562</xdr:rowOff>
    </xdr:to>
    <xdr:pic>
      <xdr:nvPicPr>
        <xdr:cNvPr id="32" name="Picture 17">
          <a:extLst>
            <a:ext uri="{FF2B5EF4-FFF2-40B4-BE49-F238E27FC236}">
              <a16:creationId xmlns:a16="http://schemas.microsoft.com/office/drawing/2014/main" id="{5798B153-5EFA-4686-9B7A-A1F80BFD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43384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1129648</xdr:colOff>
      <xdr:row>10</xdr:row>
      <xdr:rowOff>43341</xdr:rowOff>
    </xdr:from>
    <xdr:to>
      <xdr:col>9</xdr:col>
      <xdr:colOff>1450269</xdr:colOff>
      <xdr:row>12</xdr:row>
      <xdr:rowOff>56562</xdr:rowOff>
    </xdr:to>
    <xdr:pic>
      <xdr:nvPicPr>
        <xdr:cNvPr id="33" name="Picture 17">
          <a:extLst>
            <a:ext uri="{FF2B5EF4-FFF2-40B4-BE49-F238E27FC236}">
              <a16:creationId xmlns:a16="http://schemas.microsoft.com/office/drawing/2014/main" id="{CED1B896-0E5D-4EA3-8D68-0F6F89F2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28568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1614832</xdr:colOff>
      <xdr:row>10</xdr:row>
      <xdr:rowOff>43341</xdr:rowOff>
    </xdr:from>
    <xdr:to>
      <xdr:col>9</xdr:col>
      <xdr:colOff>1935453</xdr:colOff>
      <xdr:row>12</xdr:row>
      <xdr:rowOff>56562</xdr:rowOff>
    </xdr:to>
    <xdr:pic>
      <xdr:nvPicPr>
        <xdr:cNvPr id="34" name="Picture 17">
          <a:extLst>
            <a:ext uri="{FF2B5EF4-FFF2-40B4-BE49-F238E27FC236}">
              <a16:creationId xmlns:a16="http://schemas.microsoft.com/office/drawing/2014/main" id="{A9136F1E-1346-4991-91BD-9CDAC6B8C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13752" y="3548541"/>
          <a:ext cx="320621" cy="325641"/>
        </a:xfrm>
        <a:prstGeom prst="rect">
          <a:avLst/>
        </a:prstGeom>
      </xdr:spPr>
    </xdr:pic>
    <xdr:clientData/>
  </xdr:twoCellAnchor>
  <xdr:twoCellAnchor>
    <xdr:from>
      <xdr:col>9</xdr:col>
      <xdr:colOff>615400</xdr:colOff>
      <xdr:row>12</xdr:row>
      <xdr:rowOff>175703</xdr:rowOff>
    </xdr:from>
    <xdr:to>
      <xdr:col>9</xdr:col>
      <xdr:colOff>936021</xdr:colOff>
      <xdr:row>12</xdr:row>
      <xdr:rowOff>507869</xdr:rowOff>
    </xdr:to>
    <xdr:pic>
      <xdr:nvPicPr>
        <xdr:cNvPr id="35" name="Picture 273">
          <a:extLst>
            <a:ext uri="{FF2B5EF4-FFF2-40B4-BE49-F238E27FC236}">
              <a16:creationId xmlns:a16="http://schemas.microsoft.com/office/drawing/2014/main" id="{6FFAA0FE-E1C8-435A-807A-6C9E4DC8D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4320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1105944</xdr:colOff>
      <xdr:row>12</xdr:row>
      <xdr:rowOff>175703</xdr:rowOff>
    </xdr:from>
    <xdr:to>
      <xdr:col>9</xdr:col>
      <xdr:colOff>1426565</xdr:colOff>
      <xdr:row>12</xdr:row>
      <xdr:rowOff>507869</xdr:rowOff>
    </xdr:to>
    <xdr:pic>
      <xdr:nvPicPr>
        <xdr:cNvPr id="36" name="Picture 273">
          <a:extLst>
            <a:ext uri="{FF2B5EF4-FFF2-40B4-BE49-F238E27FC236}">
              <a16:creationId xmlns:a16="http://schemas.microsoft.com/office/drawing/2014/main" id="{4F03FA7C-B981-48F4-BA8A-8353942B1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04864" y="3993323"/>
          <a:ext cx="320621" cy="332166"/>
        </a:xfrm>
        <a:prstGeom prst="rect">
          <a:avLst/>
        </a:prstGeom>
      </xdr:spPr>
    </xdr:pic>
    <xdr:clientData/>
  </xdr:twoCellAnchor>
  <xdr:twoCellAnchor>
    <xdr:from>
      <xdr:col>9</xdr:col>
      <xdr:colOff>1596487</xdr:colOff>
      <xdr:row>12</xdr:row>
      <xdr:rowOff>175703</xdr:rowOff>
    </xdr:from>
    <xdr:to>
      <xdr:col>9</xdr:col>
      <xdr:colOff>1917108</xdr:colOff>
      <xdr:row>12</xdr:row>
      <xdr:rowOff>507869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id="{302CF4C5-9433-4B48-A141-757FA469F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5407" y="3993323"/>
          <a:ext cx="320621" cy="33216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329860</xdr:colOff>
      <xdr:row>24</xdr:row>
      <xdr:rowOff>59371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0E7B4DC-C654-4639-AE7C-3D3350844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797460" cy="8041321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BD6959A9-49D8-4B2D-AEE9-11BB10D2F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EAA28822-32BA-4AC9-AD49-9BABC8FC2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108837</xdr:colOff>
      <xdr:row>12</xdr:row>
      <xdr:rowOff>416338</xdr:rowOff>
    </xdr:from>
    <xdr:to>
      <xdr:col>2</xdr:col>
      <xdr:colOff>451675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296A32A1-7AD2-4792-BC92-F63C728D1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5157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530843</xdr:colOff>
      <xdr:row>12</xdr:row>
      <xdr:rowOff>412679</xdr:rowOff>
    </xdr:from>
    <xdr:to>
      <xdr:col>2</xdr:col>
      <xdr:colOff>870803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C33B263C-1D62-40B3-898A-060670ECB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67163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145274</xdr:colOff>
      <xdr:row>15</xdr:row>
      <xdr:rowOff>406568</xdr:rowOff>
    </xdr:from>
    <xdr:to>
      <xdr:col>2</xdr:col>
      <xdr:colOff>488112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6DD603A0-AC40-428D-BB45-36D917D0E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1594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286531</xdr:colOff>
      <xdr:row>12</xdr:row>
      <xdr:rowOff>412678</xdr:rowOff>
    </xdr:from>
    <xdr:to>
      <xdr:col>5</xdr:col>
      <xdr:colOff>626491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A268E22B-9673-4682-AA02-023EBECB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58431" y="423029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317144D2-EA10-4F95-AB57-078B8BB05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235763</xdr:colOff>
      <xdr:row>9</xdr:row>
      <xdr:rowOff>401282</xdr:rowOff>
    </xdr:from>
    <xdr:to>
      <xdr:col>1</xdr:col>
      <xdr:colOff>573947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F21B52BA-CCAC-4AF7-AA32-1B67AF5B1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2923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0</xdr:row>
      <xdr:rowOff>29307</xdr:rowOff>
    </xdr:from>
    <xdr:to>
      <xdr:col>7</xdr:col>
      <xdr:colOff>879345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974A095-938D-49AC-82E5-63E5185FE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1</xdr:col>
      <xdr:colOff>250866</xdr:colOff>
      <xdr:row>12</xdr:row>
      <xdr:rowOff>402655</xdr:rowOff>
    </xdr:from>
    <xdr:to>
      <xdr:col>1</xdr:col>
      <xdr:colOff>589050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8175B6CB-40E9-4494-881B-E1DCACA97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8026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265969</xdr:colOff>
      <xdr:row>15</xdr:row>
      <xdr:rowOff>417757</xdr:rowOff>
    </xdr:from>
    <xdr:to>
      <xdr:col>1</xdr:col>
      <xdr:colOff>604153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5C82DD16-F5F2-405A-A033-01A58473E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129" y="5363137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id="{456F0ADD-ADB7-4597-8613-7FA928EFE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5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id="{8EEF4A21-BC5D-4778-AD06-65584AFFF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159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id="{68FDE417-EE38-4AEE-8298-24F3AE6B9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673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id="{1D0DA810-DE1F-4D5C-B9B6-4A0544193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id="{4290E344-6505-4005-809A-1E86FE483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DD8CA825-1FF1-4996-B13A-54DA7083C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id="{786BE932-3241-440E-AF8B-3624AECFB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id="{37055EC2-C244-47F1-9D7E-645E5FB96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id="{8B43CF63-22CC-4027-8E51-C4EB87D3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237739</xdr:colOff>
      <xdr:row>9</xdr:row>
      <xdr:rowOff>382768</xdr:rowOff>
    </xdr:from>
    <xdr:to>
      <xdr:col>5</xdr:col>
      <xdr:colOff>577699</xdr:colOff>
      <xdr:row>9</xdr:row>
      <xdr:rowOff>714734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641605D3-6BFE-4513-B264-3092EE706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539" y="3080248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id="{F3C2A318-6265-48C5-82F0-FA5881833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739140</xdr:colOff>
      <xdr:row>22</xdr:row>
      <xdr:rowOff>350520</xdr:rowOff>
    </xdr:from>
    <xdr:to>
      <xdr:col>3</xdr:col>
      <xdr:colOff>854116</xdr:colOff>
      <xdr:row>22</xdr:row>
      <xdr:rowOff>463122</xdr:rowOff>
    </xdr:to>
    <xdr:pic>
      <xdr:nvPicPr>
        <xdr:cNvPr id="150" name="Image 57">
          <a:extLst>
            <a:ext uri="{FF2B5EF4-FFF2-40B4-BE49-F238E27FC236}">
              <a16:creationId xmlns:a16="http://schemas.microsoft.com/office/drawing/2014/main" id="{3A34354E-AAAC-458B-8EAF-471D04653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4620" y="8343900"/>
          <a:ext cx="114976" cy="112602"/>
        </a:xfrm>
        <a:prstGeom prst="rect">
          <a:avLst/>
        </a:prstGeom>
      </xdr:spPr>
    </xdr:pic>
    <xdr:clientData/>
  </xdr:twoCellAnchor>
  <xdr:twoCellAnchor>
    <xdr:from>
      <xdr:col>2</xdr:col>
      <xdr:colOff>303696</xdr:colOff>
      <xdr:row>9</xdr:row>
      <xdr:rowOff>11043</xdr:rowOff>
    </xdr:from>
    <xdr:to>
      <xdr:col>2</xdr:col>
      <xdr:colOff>523480</xdr:colOff>
      <xdr:row>9</xdr:row>
      <xdr:rowOff>218903</xdr:rowOff>
    </xdr:to>
    <xdr:sp macro="" textlink="">
      <xdr:nvSpPr>
        <xdr:cNvPr id="151" name="Oval 150">
          <a:extLst>
            <a:ext uri="{FF2B5EF4-FFF2-40B4-BE49-F238E27FC236}">
              <a16:creationId xmlns:a16="http://schemas.microsoft.com/office/drawing/2014/main" id="{A22087FA-D700-431F-9F70-E83AF37BA1C9}"/>
            </a:ext>
          </a:extLst>
        </xdr:cNvPr>
        <xdr:cNvSpPr/>
      </xdr:nvSpPr>
      <xdr:spPr>
        <a:xfrm>
          <a:off x="1341783" y="2711173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268357</xdr:colOff>
      <xdr:row>9</xdr:row>
      <xdr:rowOff>25400</xdr:rowOff>
    </xdr:from>
    <xdr:to>
      <xdr:col>3</xdr:col>
      <xdr:colOff>488141</xdr:colOff>
      <xdr:row>9</xdr:row>
      <xdr:rowOff>233260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ED232B1B-A5DA-4734-A69C-5361C2600393}"/>
            </a:ext>
          </a:extLst>
        </xdr:cNvPr>
        <xdr:cNvSpPr/>
      </xdr:nvSpPr>
      <xdr:spPr>
        <a:xfrm>
          <a:off x="2206487" y="27255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647297</xdr:colOff>
      <xdr:row>9</xdr:row>
      <xdr:rowOff>25400</xdr:rowOff>
    </xdr:from>
    <xdr:to>
      <xdr:col>3</xdr:col>
      <xdr:colOff>867081</xdr:colOff>
      <xdr:row>9</xdr:row>
      <xdr:rowOff>233260</xdr:rowOff>
    </xdr:to>
    <xdr:sp macro="" textlink="">
      <xdr:nvSpPr>
        <xdr:cNvPr id="154" name="Oval 153">
          <a:extLst>
            <a:ext uri="{FF2B5EF4-FFF2-40B4-BE49-F238E27FC236}">
              <a16:creationId xmlns:a16="http://schemas.microsoft.com/office/drawing/2014/main" id="{0A3BD9A1-FC4B-4B1A-BDE7-29DFC588206C}"/>
            </a:ext>
          </a:extLst>
        </xdr:cNvPr>
        <xdr:cNvSpPr/>
      </xdr:nvSpPr>
      <xdr:spPr>
        <a:xfrm>
          <a:off x="2585427" y="27255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268357</xdr:colOff>
      <xdr:row>9</xdr:row>
      <xdr:rowOff>19877</xdr:rowOff>
    </xdr:from>
    <xdr:to>
      <xdr:col>4</xdr:col>
      <xdr:colOff>488141</xdr:colOff>
      <xdr:row>9</xdr:row>
      <xdr:rowOff>227737</xdr:rowOff>
    </xdr:to>
    <xdr:sp macro="" textlink="">
      <xdr:nvSpPr>
        <xdr:cNvPr id="155" name="Oval 154">
          <a:extLst>
            <a:ext uri="{FF2B5EF4-FFF2-40B4-BE49-F238E27FC236}">
              <a16:creationId xmlns:a16="http://schemas.microsoft.com/office/drawing/2014/main" id="{61879744-48D1-42AA-87BB-E1EA5C8EAA61}"/>
            </a:ext>
          </a:extLst>
        </xdr:cNvPr>
        <xdr:cNvSpPr/>
      </xdr:nvSpPr>
      <xdr:spPr>
        <a:xfrm>
          <a:off x="3106531" y="272000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647297</xdr:colOff>
      <xdr:row>9</xdr:row>
      <xdr:rowOff>19877</xdr:rowOff>
    </xdr:from>
    <xdr:to>
      <xdr:col>4</xdr:col>
      <xdr:colOff>867081</xdr:colOff>
      <xdr:row>9</xdr:row>
      <xdr:rowOff>227737</xdr:rowOff>
    </xdr:to>
    <xdr:sp macro="" textlink="">
      <xdr:nvSpPr>
        <xdr:cNvPr id="156" name="Oval 155">
          <a:extLst>
            <a:ext uri="{FF2B5EF4-FFF2-40B4-BE49-F238E27FC236}">
              <a16:creationId xmlns:a16="http://schemas.microsoft.com/office/drawing/2014/main" id="{9723CABE-F7D4-407C-BE21-09AD8D9007FC}"/>
            </a:ext>
          </a:extLst>
        </xdr:cNvPr>
        <xdr:cNvSpPr/>
      </xdr:nvSpPr>
      <xdr:spPr>
        <a:xfrm>
          <a:off x="3485471" y="272000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233018</xdr:colOff>
      <xdr:row>9</xdr:row>
      <xdr:rowOff>34234</xdr:rowOff>
    </xdr:from>
    <xdr:to>
      <xdr:col>5</xdr:col>
      <xdr:colOff>452802</xdr:colOff>
      <xdr:row>9</xdr:row>
      <xdr:rowOff>242094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D2157152-BEE3-40E0-BBB7-972BD2FC4B90}"/>
            </a:ext>
          </a:extLst>
        </xdr:cNvPr>
        <xdr:cNvSpPr/>
      </xdr:nvSpPr>
      <xdr:spPr>
        <a:xfrm>
          <a:off x="3971235" y="273436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611958</xdr:colOff>
      <xdr:row>9</xdr:row>
      <xdr:rowOff>34234</xdr:rowOff>
    </xdr:from>
    <xdr:to>
      <xdr:col>5</xdr:col>
      <xdr:colOff>831742</xdr:colOff>
      <xdr:row>9</xdr:row>
      <xdr:rowOff>242094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id="{B2F31043-C5A8-45C9-9B55-A9E00BF2353C}"/>
            </a:ext>
          </a:extLst>
        </xdr:cNvPr>
        <xdr:cNvSpPr/>
      </xdr:nvSpPr>
      <xdr:spPr>
        <a:xfrm>
          <a:off x="4350175" y="273436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8</xdr:row>
      <xdr:rowOff>160130</xdr:rowOff>
    </xdr:from>
    <xdr:to>
      <xdr:col>9</xdr:col>
      <xdr:colOff>2453640</xdr:colOff>
      <xdr:row>15</xdr:row>
      <xdr:rowOff>712807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93C42AF3-A82D-43CA-934A-989C94F02CFC}"/>
            </a:ext>
          </a:extLst>
        </xdr:cNvPr>
        <xdr:cNvSpPr/>
      </xdr:nvSpPr>
      <xdr:spPr>
        <a:xfrm>
          <a:off x="6604000" y="270013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419945</xdr:rowOff>
    </xdr:from>
    <xdr:to>
      <xdr:col>9</xdr:col>
      <xdr:colOff>499081</xdr:colOff>
      <xdr:row>12</xdr:row>
      <xdr:rowOff>747418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64E2B651-6DEB-4DA9-A06C-B782160A3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42103" y="424098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92660</xdr:rowOff>
    </xdr:from>
    <xdr:to>
      <xdr:col>9</xdr:col>
      <xdr:colOff>540308</xdr:colOff>
      <xdr:row>15</xdr:row>
      <xdr:rowOff>91759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F076A3E2-D39E-4958-93FB-8667DC17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3329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210704</xdr:rowOff>
    </xdr:from>
    <xdr:to>
      <xdr:col>9</xdr:col>
      <xdr:colOff>501550</xdr:colOff>
      <xdr:row>15</xdr:row>
      <xdr:rowOff>538407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AB9EAD6D-1498-447D-B18D-52479C9E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44572" y="515818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419945</xdr:rowOff>
    </xdr:from>
    <xdr:to>
      <xdr:col>9</xdr:col>
      <xdr:colOff>1052196</xdr:colOff>
      <xdr:row>12</xdr:row>
      <xdr:rowOff>747418</xdr:rowOff>
    </xdr:to>
    <xdr:pic>
      <xdr:nvPicPr>
        <xdr:cNvPr id="176" name="Picture 13">
          <a:extLst>
            <a:ext uri="{FF2B5EF4-FFF2-40B4-BE49-F238E27FC236}">
              <a16:creationId xmlns:a16="http://schemas.microsoft.com/office/drawing/2014/main" id="{095A173D-FF77-41B3-9E26-3C01DF2CE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5217" y="424098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419945</xdr:rowOff>
    </xdr:from>
    <xdr:to>
      <xdr:col>9</xdr:col>
      <xdr:colOff>1605310</xdr:colOff>
      <xdr:row>12</xdr:row>
      <xdr:rowOff>747418</xdr:rowOff>
    </xdr:to>
    <xdr:pic>
      <xdr:nvPicPr>
        <xdr:cNvPr id="177" name="Picture 13">
          <a:extLst>
            <a:ext uri="{FF2B5EF4-FFF2-40B4-BE49-F238E27FC236}">
              <a16:creationId xmlns:a16="http://schemas.microsoft.com/office/drawing/2014/main" id="{09F7AD58-55FB-409A-91ED-71B849E5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8331" y="424098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419945</xdr:rowOff>
    </xdr:from>
    <xdr:to>
      <xdr:col>9</xdr:col>
      <xdr:colOff>2158425</xdr:colOff>
      <xdr:row>12</xdr:row>
      <xdr:rowOff>747418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id="{37F11A74-8CD0-43CB-86F7-7642F85F5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01446" y="424098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92660</xdr:rowOff>
    </xdr:from>
    <xdr:to>
      <xdr:col>9</xdr:col>
      <xdr:colOff>1086564</xdr:colOff>
      <xdr:row>15</xdr:row>
      <xdr:rowOff>91759</xdr:rowOff>
    </xdr:to>
    <xdr:pic>
      <xdr:nvPicPr>
        <xdr:cNvPr id="179" name="Picture 17">
          <a:extLst>
            <a:ext uri="{FF2B5EF4-FFF2-40B4-BE49-F238E27FC236}">
              <a16:creationId xmlns:a16="http://schemas.microsoft.com/office/drawing/2014/main" id="{840995B8-F225-4443-A7D1-60055AE6B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9585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92660</xdr:rowOff>
    </xdr:from>
    <xdr:to>
      <xdr:col>9</xdr:col>
      <xdr:colOff>1632821</xdr:colOff>
      <xdr:row>15</xdr:row>
      <xdr:rowOff>91759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id="{058139DF-36B5-4F9E-B877-A04A4FC80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5842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92660</xdr:rowOff>
    </xdr:from>
    <xdr:to>
      <xdr:col>9</xdr:col>
      <xdr:colOff>2179077</xdr:colOff>
      <xdr:row>15</xdr:row>
      <xdr:rowOff>91759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09EBDBEA-D507-45A9-AE75-5AE8632DE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22098" y="471987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210704</xdr:rowOff>
    </xdr:from>
    <xdr:to>
      <xdr:col>9</xdr:col>
      <xdr:colOff>1053842</xdr:colOff>
      <xdr:row>15</xdr:row>
      <xdr:rowOff>538407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id="{8BFC9477-C050-4F61-9C3A-296EA406A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6863" y="515818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210704</xdr:rowOff>
    </xdr:from>
    <xdr:to>
      <xdr:col>9</xdr:col>
      <xdr:colOff>1606132</xdr:colOff>
      <xdr:row>15</xdr:row>
      <xdr:rowOff>538407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id="{59FF1777-2716-403B-9D1B-3DF83FC27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9153" y="515818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210704</xdr:rowOff>
    </xdr:from>
    <xdr:to>
      <xdr:col>9</xdr:col>
      <xdr:colOff>2158423</xdr:colOff>
      <xdr:row>15</xdr:row>
      <xdr:rowOff>538407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id="{5C88D815-AEAC-4FD3-BBA3-A5286460E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1444" y="515818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CF527B55-7A57-458B-A1DA-682F35516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1252" y="302620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6" name="Image 63">
          <a:extLst>
            <a:ext uri="{FF2B5EF4-FFF2-40B4-BE49-F238E27FC236}">
              <a16:creationId xmlns:a16="http://schemas.microsoft.com/office/drawing/2014/main" id="{BD65BBB8-EAB2-49E5-BCEE-3342A8750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4424" y="302123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id="{A79CDA71-CAAE-4C41-997F-0E60E4945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7371" y="302123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id="{F258C232-9FB5-4EE1-8318-D46B3E8DF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60318" y="302123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114405</xdr:rowOff>
    </xdr:from>
    <xdr:to>
      <xdr:col>9</xdr:col>
      <xdr:colOff>462630</xdr:colOff>
      <xdr:row>12</xdr:row>
      <xdr:rowOff>326368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10DBF053-AE41-4A6A-B8F0-D4ACDBB4B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41899" y="393544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167789</xdr:rowOff>
    </xdr:from>
    <xdr:to>
      <xdr:col>9</xdr:col>
      <xdr:colOff>987445</xdr:colOff>
      <xdr:row>12</xdr:row>
      <xdr:rowOff>275007</xdr:rowOff>
    </xdr:to>
    <xdr:pic>
      <xdr:nvPicPr>
        <xdr:cNvPr id="190" name="Image 57">
          <a:extLst>
            <a:ext uri="{FF2B5EF4-FFF2-40B4-BE49-F238E27FC236}">
              <a16:creationId xmlns:a16="http://schemas.microsoft.com/office/drawing/2014/main" id="{6EEED472-E617-47B3-BA28-AEB1B3272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6469" y="398883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159178</xdr:rowOff>
    </xdr:from>
    <xdr:to>
      <xdr:col>9</xdr:col>
      <xdr:colOff>1638515</xdr:colOff>
      <xdr:row>12</xdr:row>
      <xdr:rowOff>277081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id="{5D505055-9261-4F95-8BB9-AF6E22C60A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10299" y="398022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208256</xdr:rowOff>
    </xdr:from>
    <xdr:to>
      <xdr:col>9</xdr:col>
      <xdr:colOff>2116689</xdr:colOff>
      <xdr:row>12</xdr:row>
      <xdr:rowOff>267386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id="{AAF4A2CA-C91E-45E6-908F-52930CEAF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601817" y="402929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109503</xdr:rowOff>
    </xdr:from>
    <xdr:to>
      <xdr:col>9</xdr:col>
      <xdr:colOff>2268588</xdr:colOff>
      <xdr:row>12</xdr:row>
      <xdr:rowOff>7056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4582BB03-0613-4FF3-B79E-FB3D4865F1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62276" y="361580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27141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E55CA01C-3AD2-4E8B-BA98-65D9A13129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50386" y="333168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28909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C06EF629-E8E9-4C59-ACBD-E908B6E8B0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6330" y="333168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42396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F69AAD58-8EA1-49D7-A85A-3EA2CB05FF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84302" y="333998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35978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3E625D3B-EE69-4A83-8DD6-C30D2B854F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62276" y="333091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106535</xdr:rowOff>
    </xdr:from>
    <xdr:to>
      <xdr:col>9</xdr:col>
      <xdr:colOff>375326</xdr:colOff>
      <xdr:row>12</xdr:row>
      <xdr:rowOff>772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94300796-48BF-46DC-8AC2-98E8C666F0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9014" y="361283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104601</xdr:rowOff>
    </xdr:from>
    <xdr:to>
      <xdr:col>9</xdr:col>
      <xdr:colOff>1889934</xdr:colOff>
      <xdr:row>12</xdr:row>
      <xdr:rowOff>2706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F9705F87-F5C0-46E0-9B35-FEFE8EBC65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83622" y="361090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106639</xdr:rowOff>
    </xdr:from>
    <xdr:to>
      <xdr:col>9</xdr:col>
      <xdr:colOff>753978</xdr:colOff>
      <xdr:row>12</xdr:row>
      <xdr:rowOff>668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261C6C2B-F887-479C-917C-BFD063AFE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7666" y="361294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110927</xdr:rowOff>
    </xdr:from>
    <xdr:to>
      <xdr:col>9</xdr:col>
      <xdr:colOff>1132630</xdr:colOff>
      <xdr:row>12</xdr:row>
      <xdr:rowOff>5504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6BBD6958-51FA-45C4-8BE7-F0F93683BD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6318" y="361723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107230</xdr:rowOff>
    </xdr:from>
    <xdr:to>
      <xdr:col>9</xdr:col>
      <xdr:colOff>1511282</xdr:colOff>
      <xdr:row>12</xdr:row>
      <xdr:rowOff>77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0080ECFB-B1E1-45EB-9C8C-245485533E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904970" y="361353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36602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33A29D79-9A39-4762-8714-6D216BBA9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8358" y="333168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24564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ECF0155C-2764-4D25-9906-026BEA3780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72414" y="332261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958B7845-9BC3-4889-86CA-2DF9DF22B2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65030" y="274986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50FE8264-DE55-44CD-AC64-9165C6D8CC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7604" y="276910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7B45684-868D-4532-87AA-DA5C5C59F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8950" y="276420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B61F291C-43A1-41B6-84AB-21C239D7A2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522769" y="277121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97731CCF-79B7-4580-AF4E-38B0C6C899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61646" y="277052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70E08F69-6FBC-4863-ABF9-4246F3420F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40298" y="276683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id="{C1CE657F-469C-47A7-B20B-3372DD738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A1A22DEE-4287-47E1-90F9-C984CD214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id="{A1EE2815-D0A0-4D0C-BE7B-0E6232C3240D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1440FE5F-C6F7-435A-8B7D-21D53109C70E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887574</xdr:colOff>
      <xdr:row>21</xdr:row>
      <xdr:rowOff>311582</xdr:rowOff>
    </xdr:from>
    <xdr:to>
      <xdr:col>6</xdr:col>
      <xdr:colOff>105363</xdr:colOff>
      <xdr:row>21</xdr:row>
      <xdr:rowOff>541255</xdr:rowOff>
    </xdr:to>
    <xdr:pic>
      <xdr:nvPicPr>
        <xdr:cNvPr id="91" name="Image 63">
          <a:extLst>
            <a:ext uri="{FF2B5EF4-FFF2-40B4-BE49-F238E27FC236}">
              <a16:creationId xmlns:a16="http://schemas.microsoft.com/office/drawing/2014/main" id="{D4D44A3C-2DF3-4BAC-9DAB-92412BE75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0474" y="752200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07F1EB8-DEA7-4632-88EA-B0C347AA0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722083A2-609E-4FF9-A6E7-9F42A21B6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7276F86-655C-400B-A409-E9AB288CF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152133</xdr:colOff>
      <xdr:row>12</xdr:row>
      <xdr:rowOff>416338</xdr:rowOff>
    </xdr:from>
    <xdr:to>
      <xdr:col>3</xdr:col>
      <xdr:colOff>494971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8AE5AA0C-3155-4DAB-BCA7-F6ED8B2D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7613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574139</xdr:colOff>
      <xdr:row>12</xdr:row>
      <xdr:rowOff>412679</xdr:rowOff>
    </xdr:from>
    <xdr:to>
      <xdr:col>3</xdr:col>
      <xdr:colOff>914099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72260A6B-4244-4D24-B6C7-EF2CBC94B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9619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188570</xdr:colOff>
      <xdr:row>15</xdr:row>
      <xdr:rowOff>406568</xdr:rowOff>
    </xdr:from>
    <xdr:to>
      <xdr:col>3</xdr:col>
      <xdr:colOff>531408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F58E0F13-EC70-4D2F-8AF5-681CAA440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4050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329827</xdr:colOff>
      <xdr:row>12</xdr:row>
      <xdr:rowOff>412678</xdr:rowOff>
    </xdr:from>
    <xdr:to>
      <xdr:col>6</xdr:col>
      <xdr:colOff>669787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CA112201-C862-49D1-9336-6AF16E4D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0887" y="423029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279058</xdr:colOff>
      <xdr:row>9</xdr:row>
      <xdr:rowOff>401282</xdr:rowOff>
    </xdr:from>
    <xdr:to>
      <xdr:col>2</xdr:col>
      <xdr:colOff>617242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96B694C0-82B7-4E4A-9DFC-40D60E081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378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350520</xdr:colOff>
      <xdr:row>0</xdr:row>
      <xdr:rowOff>29307</xdr:rowOff>
    </xdr:from>
    <xdr:to>
      <xdr:col>7</xdr:col>
      <xdr:colOff>871725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42E37DA-9C9C-45FB-8EB9-D08CAE15C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2</xdr:col>
      <xdr:colOff>294161</xdr:colOff>
      <xdr:row>12</xdr:row>
      <xdr:rowOff>402655</xdr:rowOff>
    </xdr:from>
    <xdr:to>
      <xdr:col>2</xdr:col>
      <xdr:colOff>632345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B0388C0B-9D5D-4B81-8C10-2F993CC4B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0481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309264</xdr:colOff>
      <xdr:row>15</xdr:row>
      <xdr:rowOff>417757</xdr:rowOff>
    </xdr:from>
    <xdr:to>
      <xdr:col>2</xdr:col>
      <xdr:colOff>647448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6A0BC2F0-30BF-4EFA-82BE-A37448D6B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5584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id="{1D9292E7-3679-455F-83D9-D426CACD1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id="{A03AD773-0895-4403-A4B7-217D7AA7D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id="{9D190482-D5FB-4EF4-9CC0-89B5F0A3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id="{549A1EF5-CD26-4253-910D-E1E44C61A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id="{3F3279E9-CDD6-4019-A4F4-621079BEB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id="{CA2192C9-81DF-49CE-914E-6981ABA4F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B87B214B-1CB9-48FB-A867-89E2AAA06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31" name="Image 63">
          <a:extLst>
            <a:ext uri="{FF2B5EF4-FFF2-40B4-BE49-F238E27FC236}">
              <a16:creationId xmlns:a16="http://schemas.microsoft.com/office/drawing/2014/main" id="{241EE1CB-CD56-4591-83E6-FC0D8EEAE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32" name="Image 57">
          <a:extLst>
            <a:ext uri="{FF2B5EF4-FFF2-40B4-BE49-F238E27FC236}">
              <a16:creationId xmlns:a16="http://schemas.microsoft.com/office/drawing/2014/main" id="{44BD4A55-275E-4BE9-9C6E-61EFD8AE1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42" name="Image 63">
          <a:extLst>
            <a:ext uri="{FF2B5EF4-FFF2-40B4-BE49-F238E27FC236}">
              <a16:creationId xmlns:a16="http://schemas.microsoft.com/office/drawing/2014/main" id="{A7A03272-781A-4F12-8FF9-6D3DA919F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43" name="Image 57">
          <a:extLst>
            <a:ext uri="{FF2B5EF4-FFF2-40B4-BE49-F238E27FC236}">
              <a16:creationId xmlns:a16="http://schemas.microsoft.com/office/drawing/2014/main" id="{403FF1F6-D864-40EA-B1A3-7A2C39584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237739</xdr:colOff>
      <xdr:row>9</xdr:row>
      <xdr:rowOff>382768</xdr:rowOff>
    </xdr:from>
    <xdr:to>
      <xdr:col>6</xdr:col>
      <xdr:colOff>577699</xdr:colOff>
      <xdr:row>9</xdr:row>
      <xdr:rowOff>714734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23F10F3E-FFF2-4A2B-B2BC-015C64A3A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539" y="30802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45AC5CD2-97A7-41A8-88F6-CC900D93D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3</xdr:col>
      <xdr:colOff>301571</xdr:colOff>
      <xdr:row>9</xdr:row>
      <xdr:rowOff>25918</xdr:rowOff>
    </xdr:from>
    <xdr:to>
      <xdr:col>3</xdr:col>
      <xdr:colOff>521355</xdr:colOff>
      <xdr:row>9</xdr:row>
      <xdr:rowOff>233778</xdr:rowOff>
    </xdr:to>
    <xdr:sp macro="" textlink="">
      <xdr:nvSpPr>
        <xdr:cNvPr id="183" name="Oval 182">
          <a:extLst>
            <a:ext uri="{FF2B5EF4-FFF2-40B4-BE49-F238E27FC236}">
              <a16:creationId xmlns:a16="http://schemas.microsoft.com/office/drawing/2014/main" id="{CC5EB51A-CCE4-49FC-8863-88D104BBE30B}"/>
            </a:ext>
          </a:extLst>
        </xdr:cNvPr>
        <xdr:cNvSpPr/>
      </xdr:nvSpPr>
      <xdr:spPr>
        <a:xfrm>
          <a:off x="2237051" y="2723398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267115</xdr:colOff>
      <xdr:row>9</xdr:row>
      <xdr:rowOff>40275</xdr:rowOff>
    </xdr:from>
    <xdr:to>
      <xdr:col>4</xdr:col>
      <xdr:colOff>486899</xdr:colOff>
      <xdr:row>9</xdr:row>
      <xdr:rowOff>248135</xdr:rowOff>
    </xdr:to>
    <xdr:sp macro="" textlink="">
      <xdr:nvSpPr>
        <xdr:cNvPr id="185" name="Oval 184">
          <a:extLst>
            <a:ext uri="{FF2B5EF4-FFF2-40B4-BE49-F238E27FC236}">
              <a16:creationId xmlns:a16="http://schemas.microsoft.com/office/drawing/2014/main" id="{356CFB12-2B1B-4858-A3E3-482AA8FB612E}"/>
            </a:ext>
          </a:extLst>
        </xdr:cNvPr>
        <xdr:cNvSpPr/>
      </xdr:nvSpPr>
      <xdr:spPr>
        <a:xfrm>
          <a:off x="3101755" y="273775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646055</xdr:colOff>
      <xdr:row>9</xdr:row>
      <xdr:rowOff>40275</xdr:rowOff>
    </xdr:from>
    <xdr:to>
      <xdr:col>4</xdr:col>
      <xdr:colOff>865839</xdr:colOff>
      <xdr:row>9</xdr:row>
      <xdr:rowOff>248135</xdr:rowOff>
    </xdr:to>
    <xdr:sp macro="" textlink="">
      <xdr:nvSpPr>
        <xdr:cNvPr id="186" name="Oval 185">
          <a:extLst>
            <a:ext uri="{FF2B5EF4-FFF2-40B4-BE49-F238E27FC236}">
              <a16:creationId xmlns:a16="http://schemas.microsoft.com/office/drawing/2014/main" id="{53C903B6-0579-4491-85EC-2D2B6A843D23}"/>
            </a:ext>
          </a:extLst>
        </xdr:cNvPr>
        <xdr:cNvSpPr/>
      </xdr:nvSpPr>
      <xdr:spPr>
        <a:xfrm>
          <a:off x="3480695" y="273775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267999</xdr:colOff>
      <xdr:row>9</xdr:row>
      <xdr:rowOff>34752</xdr:rowOff>
    </xdr:from>
    <xdr:to>
      <xdr:col>5</xdr:col>
      <xdr:colOff>487783</xdr:colOff>
      <xdr:row>9</xdr:row>
      <xdr:rowOff>242612</xdr:rowOff>
    </xdr:to>
    <xdr:sp macro="" textlink="">
      <xdr:nvSpPr>
        <xdr:cNvPr id="187" name="Oval 186">
          <a:extLst>
            <a:ext uri="{FF2B5EF4-FFF2-40B4-BE49-F238E27FC236}">
              <a16:creationId xmlns:a16="http://schemas.microsoft.com/office/drawing/2014/main" id="{4B8ECF8B-2BFD-4822-ADC1-0494CD75D62E}"/>
            </a:ext>
          </a:extLst>
        </xdr:cNvPr>
        <xdr:cNvSpPr/>
      </xdr:nvSpPr>
      <xdr:spPr>
        <a:xfrm>
          <a:off x="4001799" y="273223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646939</xdr:colOff>
      <xdr:row>9</xdr:row>
      <xdr:rowOff>34752</xdr:rowOff>
    </xdr:from>
    <xdr:to>
      <xdr:col>5</xdr:col>
      <xdr:colOff>866723</xdr:colOff>
      <xdr:row>9</xdr:row>
      <xdr:rowOff>242612</xdr:rowOff>
    </xdr:to>
    <xdr:sp macro="" textlink="">
      <xdr:nvSpPr>
        <xdr:cNvPr id="188" name="Oval 187">
          <a:extLst>
            <a:ext uri="{FF2B5EF4-FFF2-40B4-BE49-F238E27FC236}">
              <a16:creationId xmlns:a16="http://schemas.microsoft.com/office/drawing/2014/main" id="{0A89B1D8-96C3-403A-A6E6-1DF287A491B3}"/>
            </a:ext>
          </a:extLst>
        </xdr:cNvPr>
        <xdr:cNvSpPr/>
      </xdr:nvSpPr>
      <xdr:spPr>
        <a:xfrm>
          <a:off x="4380739" y="273223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233543</xdr:colOff>
      <xdr:row>9</xdr:row>
      <xdr:rowOff>49109</xdr:rowOff>
    </xdr:from>
    <xdr:to>
      <xdr:col>6</xdr:col>
      <xdr:colOff>453327</xdr:colOff>
      <xdr:row>9</xdr:row>
      <xdr:rowOff>256969</xdr:rowOff>
    </xdr:to>
    <xdr:sp macro="" textlink="">
      <xdr:nvSpPr>
        <xdr:cNvPr id="189" name="Oval 188">
          <a:extLst>
            <a:ext uri="{FF2B5EF4-FFF2-40B4-BE49-F238E27FC236}">
              <a16:creationId xmlns:a16="http://schemas.microsoft.com/office/drawing/2014/main" id="{263B981D-2721-4781-9BEA-54534DF6D735}"/>
            </a:ext>
          </a:extLst>
        </xdr:cNvPr>
        <xdr:cNvSpPr/>
      </xdr:nvSpPr>
      <xdr:spPr>
        <a:xfrm>
          <a:off x="4866503" y="2746589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612483</xdr:colOff>
      <xdr:row>9</xdr:row>
      <xdr:rowOff>49109</xdr:rowOff>
    </xdr:from>
    <xdr:to>
      <xdr:col>6</xdr:col>
      <xdr:colOff>832267</xdr:colOff>
      <xdr:row>9</xdr:row>
      <xdr:rowOff>256969</xdr:rowOff>
    </xdr:to>
    <xdr:sp macro="" textlink="">
      <xdr:nvSpPr>
        <xdr:cNvPr id="190" name="Oval 189">
          <a:extLst>
            <a:ext uri="{FF2B5EF4-FFF2-40B4-BE49-F238E27FC236}">
              <a16:creationId xmlns:a16="http://schemas.microsoft.com/office/drawing/2014/main" id="{98F21708-4D8D-47DA-A83B-60439DF64B14}"/>
            </a:ext>
          </a:extLst>
        </xdr:cNvPr>
        <xdr:cNvSpPr/>
      </xdr:nvSpPr>
      <xdr:spPr>
        <a:xfrm>
          <a:off x="5245443" y="2746589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217" name="Rectangle 216">
          <a:extLst>
            <a:ext uri="{FF2B5EF4-FFF2-40B4-BE49-F238E27FC236}">
              <a16:creationId xmlns:a16="http://schemas.microsoft.com/office/drawing/2014/main" id="{F26CC086-E867-4D1B-953C-4481E2438A9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218" name="Picture 13">
          <a:extLst>
            <a:ext uri="{FF2B5EF4-FFF2-40B4-BE49-F238E27FC236}">
              <a16:creationId xmlns:a16="http://schemas.microsoft.com/office/drawing/2014/main" id="{70E36CBB-C899-4E17-9B38-7DD128B29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7913" y="4294573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id="{F47C33E0-710F-4BEC-AACF-4BF584AD0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220" name="Picture 273">
          <a:extLst>
            <a:ext uri="{FF2B5EF4-FFF2-40B4-BE49-F238E27FC236}">
              <a16:creationId xmlns:a16="http://schemas.microsoft.com/office/drawing/2014/main" id="{F647DCB1-DAC3-4E21-AB6F-16C42A331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0382" y="523339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221" name="Picture 13">
          <a:extLst>
            <a:ext uri="{FF2B5EF4-FFF2-40B4-BE49-F238E27FC236}">
              <a16:creationId xmlns:a16="http://schemas.microsoft.com/office/drawing/2014/main" id="{BC419C52-D77B-4BFD-9B59-27A5A454F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222" name="Picture 13">
          <a:extLst>
            <a:ext uri="{FF2B5EF4-FFF2-40B4-BE49-F238E27FC236}">
              <a16:creationId xmlns:a16="http://schemas.microsoft.com/office/drawing/2014/main" id="{6FC24FC7-46E5-4D47-BADD-B3447B46D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223" name="Picture 13">
          <a:extLst>
            <a:ext uri="{FF2B5EF4-FFF2-40B4-BE49-F238E27FC236}">
              <a16:creationId xmlns:a16="http://schemas.microsoft.com/office/drawing/2014/main" id="{439D2739-7E19-4B70-A9AB-7DB9496E1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224" name="Picture 17">
          <a:extLst>
            <a:ext uri="{FF2B5EF4-FFF2-40B4-BE49-F238E27FC236}">
              <a16:creationId xmlns:a16="http://schemas.microsoft.com/office/drawing/2014/main" id="{BDED253A-88AB-4451-BBAA-13EF90B36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225" name="Picture 17">
          <a:extLst>
            <a:ext uri="{FF2B5EF4-FFF2-40B4-BE49-F238E27FC236}">
              <a16:creationId xmlns:a16="http://schemas.microsoft.com/office/drawing/2014/main" id="{D5D04259-ECBB-463C-AED7-D53542D3C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226" name="Picture 17">
          <a:extLst>
            <a:ext uri="{FF2B5EF4-FFF2-40B4-BE49-F238E27FC236}">
              <a16:creationId xmlns:a16="http://schemas.microsoft.com/office/drawing/2014/main" id="{EC1C00C9-EA0D-4589-9912-50E52FB4B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227" name="Picture 273">
          <a:extLst>
            <a:ext uri="{FF2B5EF4-FFF2-40B4-BE49-F238E27FC236}">
              <a16:creationId xmlns:a16="http://schemas.microsoft.com/office/drawing/2014/main" id="{F8E53F07-CD0C-4B41-B104-7F1CF96E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228" name="Picture 273">
          <a:extLst>
            <a:ext uri="{FF2B5EF4-FFF2-40B4-BE49-F238E27FC236}">
              <a16:creationId xmlns:a16="http://schemas.microsoft.com/office/drawing/2014/main" id="{683FF7A0-1861-4C5E-945F-1E036635C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229" name="Picture 273">
          <a:extLst>
            <a:ext uri="{FF2B5EF4-FFF2-40B4-BE49-F238E27FC236}">
              <a16:creationId xmlns:a16="http://schemas.microsoft.com/office/drawing/2014/main" id="{D35FF217-92D2-4EE4-A9FE-EC343A0D0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30" name="Image 63">
          <a:extLst>
            <a:ext uri="{FF2B5EF4-FFF2-40B4-BE49-F238E27FC236}">
              <a16:creationId xmlns:a16="http://schemas.microsoft.com/office/drawing/2014/main" id="{9C5D73BB-68E5-477F-83D1-400E04F34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57287" y="305834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31" name="Image 63">
          <a:extLst>
            <a:ext uri="{FF2B5EF4-FFF2-40B4-BE49-F238E27FC236}">
              <a16:creationId xmlns:a16="http://schemas.microsoft.com/office/drawing/2014/main" id="{D7D5CA04-90E9-4024-94D0-D52C2930B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32" name="Image 63">
          <a:extLst>
            <a:ext uri="{FF2B5EF4-FFF2-40B4-BE49-F238E27FC236}">
              <a16:creationId xmlns:a16="http://schemas.microsoft.com/office/drawing/2014/main" id="{3B4FF5B1-A06C-4A39-B6AE-919E12F8C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33" name="Image 63">
          <a:extLst>
            <a:ext uri="{FF2B5EF4-FFF2-40B4-BE49-F238E27FC236}">
              <a16:creationId xmlns:a16="http://schemas.microsoft.com/office/drawing/2014/main" id="{D2E0EECC-3A66-4DB2-B4E3-01C33B3FA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34" name="Image 57">
          <a:extLst>
            <a:ext uri="{FF2B5EF4-FFF2-40B4-BE49-F238E27FC236}">
              <a16:creationId xmlns:a16="http://schemas.microsoft.com/office/drawing/2014/main" id="{BD91A8FD-1CA2-4674-9394-5A8D90B6F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35" name="Image 57">
          <a:extLst>
            <a:ext uri="{FF2B5EF4-FFF2-40B4-BE49-F238E27FC236}">
              <a16:creationId xmlns:a16="http://schemas.microsoft.com/office/drawing/2014/main" id="{FBB15BBC-F683-4191-AE64-F13BEBD5E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36" name="Image 57">
          <a:extLst>
            <a:ext uri="{FF2B5EF4-FFF2-40B4-BE49-F238E27FC236}">
              <a16:creationId xmlns:a16="http://schemas.microsoft.com/office/drawing/2014/main" id="{AC43138D-183A-4C34-BFC6-CC2BD729F8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37" name="Image 57">
          <a:extLst>
            <a:ext uri="{FF2B5EF4-FFF2-40B4-BE49-F238E27FC236}">
              <a16:creationId xmlns:a16="http://schemas.microsoft.com/office/drawing/2014/main" id="{945A269E-4C8E-4483-86A5-8CDF515029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073A65D7-016E-46A0-B0F3-FF29E4284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6D875A93-4C82-40E5-8CDA-1B28C4AF33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82AA4F81-26C4-4DE0-8F05-A399A3AEC2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4604CECA-09C8-49DA-A1D5-789D2C1FA5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83303D3B-C3B2-4C92-91D3-C80EC56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F1655608-EA7B-42D2-8205-F2D66D1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A4758465-EE0E-41C2-B6ED-4181F1A0AC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54B4C9D5-A48A-41B4-8408-FA9A939179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33476" y="3659674"/>
          <a:ext cx="210312" cy="2156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D35966D5-C79A-49DB-A4D3-95AA165E45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A54AA05C-8AF2-4E5D-9BBB-5BFA98055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FA282CC2-00B7-4A4B-A173-800089D64D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78774E2A-6DAF-4AC9-8CB6-62DCB35CF9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58224" y="3359725"/>
          <a:ext cx="210312" cy="2178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A764C4FC-A1D8-46A2-97A1-5F61F1C53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F026E9C9-7C97-42F7-985A-24B9E2829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45F9F8AA-98B1-4AD1-AC38-1FDAA8095B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7EC2D099-D1BB-4640-80C6-618AC80582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AC7CB61-4FF2-4D9F-B44C-4919818E4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5925F225-D578-49E6-8BB8-5FED9EBDC2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8" name="Image 57">
          <a:extLst>
            <a:ext uri="{FF2B5EF4-FFF2-40B4-BE49-F238E27FC236}">
              <a16:creationId xmlns:a16="http://schemas.microsoft.com/office/drawing/2014/main" id="{ACF39909-2805-4E82-A1E2-36162AC4D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3FC503BF-D3D8-4379-B4C8-901B39470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55B8509B-ACE0-4E8C-BE20-183B90B9D563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3158BE6F-2919-419F-8F5E-BB449013433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946888</xdr:colOff>
      <xdr:row>22</xdr:row>
      <xdr:rowOff>352065</xdr:rowOff>
    </xdr:from>
    <xdr:to>
      <xdr:col>4</xdr:col>
      <xdr:colOff>65035</xdr:colOff>
      <xdr:row>22</xdr:row>
      <xdr:rowOff>464667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id="{A8E0EBB7-1FC5-4ECE-8D15-BDF1B9EAE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9538" y="8372115"/>
          <a:ext cx="118272" cy="112602"/>
        </a:xfrm>
        <a:prstGeom prst="rect">
          <a:avLst/>
        </a:prstGeom>
      </xdr:spPr>
    </xdr:pic>
    <xdr:clientData/>
  </xdr:twoCellAnchor>
  <xdr:twoCellAnchor editAs="oneCell">
    <xdr:from>
      <xdr:col>1</xdr:col>
      <xdr:colOff>837155</xdr:colOff>
      <xdr:row>22</xdr:row>
      <xdr:rowOff>314128</xdr:rowOff>
    </xdr:from>
    <xdr:to>
      <xdr:col>2</xdr:col>
      <xdr:colOff>61761</xdr:colOff>
      <xdr:row>22</xdr:row>
      <xdr:rowOff>531055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id="{B83C27A6-2AA2-4A00-AD5F-023286F39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9555" y="8334178"/>
          <a:ext cx="224731" cy="216927"/>
        </a:xfrm>
        <a:prstGeom prst="rect">
          <a:avLst/>
        </a:prstGeom>
      </xdr:spPr>
    </xdr:pic>
    <xdr:clientData/>
  </xdr:twoCellAnchor>
  <xdr:twoCellAnchor editAs="absolute">
    <xdr:from>
      <xdr:col>5</xdr:col>
      <xdr:colOff>858999</xdr:colOff>
      <xdr:row>21</xdr:row>
      <xdr:rowOff>340157</xdr:rowOff>
    </xdr:from>
    <xdr:to>
      <xdr:col>6</xdr:col>
      <xdr:colOff>76788</xdr:colOff>
      <xdr:row>21</xdr:row>
      <xdr:rowOff>569830</xdr:rowOff>
    </xdr:to>
    <xdr:pic>
      <xdr:nvPicPr>
        <xdr:cNvPr id="98" name="Image 63">
          <a:extLst>
            <a:ext uri="{FF2B5EF4-FFF2-40B4-BE49-F238E27FC236}">
              <a16:creationId xmlns:a16="http://schemas.microsoft.com/office/drawing/2014/main" id="{B614A273-415A-4CDA-B8C3-9AD4D10A3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1899" y="755058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68E3776C-C0D0-4925-9EAF-A1B6DEE70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F87C982A-8E95-4011-9BF9-B2FD2610E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5D9AAD18-DD32-4D40-AAC9-C08D68A2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134810</xdr:colOff>
      <xdr:row>12</xdr:row>
      <xdr:rowOff>416338</xdr:rowOff>
    </xdr:from>
    <xdr:to>
      <xdr:col>4</xdr:col>
      <xdr:colOff>477648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62F1223C-8381-4535-9CDA-85AE600F1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07550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556816</xdr:colOff>
      <xdr:row>12</xdr:row>
      <xdr:rowOff>412679</xdr:rowOff>
    </xdr:from>
    <xdr:to>
      <xdr:col>4</xdr:col>
      <xdr:colOff>896776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2B267328-B5FE-4A19-8C3F-5C83B6E00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29556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171247</xdr:colOff>
      <xdr:row>15</xdr:row>
      <xdr:rowOff>406568</xdr:rowOff>
    </xdr:from>
    <xdr:to>
      <xdr:col>4</xdr:col>
      <xdr:colOff>514085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05717FE2-FF42-4EB5-A0CC-6265D1DCB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3987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347140</xdr:colOff>
      <xdr:row>12</xdr:row>
      <xdr:rowOff>412678</xdr:rowOff>
    </xdr:from>
    <xdr:to>
      <xdr:col>7</xdr:col>
      <xdr:colOff>687100</xdr:colOff>
      <xdr:row>12</xdr:row>
      <xdr:rowOff>744644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BDCCD16E-AB4A-4C5B-9094-F9C6A4862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7360" y="423029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296372</xdr:colOff>
      <xdr:row>9</xdr:row>
      <xdr:rowOff>401282</xdr:rowOff>
    </xdr:from>
    <xdr:to>
      <xdr:col>3</xdr:col>
      <xdr:colOff>634556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587686A7-4BAD-426D-97CC-BA6EEB3B4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1852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29307</xdr:rowOff>
    </xdr:from>
    <xdr:to>
      <xdr:col>7</xdr:col>
      <xdr:colOff>864105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F199D89-9EB0-4786-9122-403700A96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3</xdr:col>
      <xdr:colOff>311475</xdr:colOff>
      <xdr:row>12</xdr:row>
      <xdr:rowOff>402655</xdr:rowOff>
    </xdr:from>
    <xdr:to>
      <xdr:col>3</xdr:col>
      <xdr:colOff>649659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AA7E5EF1-5801-4BAE-B6BB-1D0DF6C2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695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326578</xdr:colOff>
      <xdr:row>15</xdr:row>
      <xdr:rowOff>417757</xdr:rowOff>
    </xdr:from>
    <xdr:to>
      <xdr:col>3</xdr:col>
      <xdr:colOff>664762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492B3574-C9E9-48E1-80DE-4E186888C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62058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id="{DCE4728E-1C95-42EE-8969-098D672F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id="{A31FF6C1-87C8-4A49-B53B-E1DBC9952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id="{913A3403-7BE0-4E3F-80D1-84FCACC06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id="{BE2E2824-4B68-45FD-B989-F1658B501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id="{919D1DC3-8583-45DC-9360-4334C90F7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id="{882185C0-F8A5-4A20-927B-149AA8846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242F7FBC-594C-4520-9B01-7B2930B6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31" name="Image 63">
          <a:extLst>
            <a:ext uri="{FF2B5EF4-FFF2-40B4-BE49-F238E27FC236}">
              <a16:creationId xmlns:a16="http://schemas.microsoft.com/office/drawing/2014/main" id="{9253AFA3-1239-4229-9D28-1E8E21B1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32" name="Image 57">
          <a:extLst>
            <a:ext uri="{FF2B5EF4-FFF2-40B4-BE49-F238E27FC236}">
              <a16:creationId xmlns:a16="http://schemas.microsoft.com/office/drawing/2014/main" id="{CE81D259-A1BB-459B-9967-1E24E446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42" name="Image 63">
          <a:extLst>
            <a:ext uri="{FF2B5EF4-FFF2-40B4-BE49-F238E27FC236}">
              <a16:creationId xmlns:a16="http://schemas.microsoft.com/office/drawing/2014/main" id="{1FA50CD5-7386-49C6-82B6-4D5DA799F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43" name="Image 57">
          <a:extLst>
            <a:ext uri="{FF2B5EF4-FFF2-40B4-BE49-F238E27FC236}">
              <a16:creationId xmlns:a16="http://schemas.microsoft.com/office/drawing/2014/main" id="{FF88FC9C-E095-4BBE-880B-C50626814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237739</xdr:colOff>
      <xdr:row>9</xdr:row>
      <xdr:rowOff>382768</xdr:rowOff>
    </xdr:from>
    <xdr:to>
      <xdr:col>7</xdr:col>
      <xdr:colOff>577699</xdr:colOff>
      <xdr:row>9</xdr:row>
      <xdr:rowOff>714734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5F8E4457-9DE3-4D25-B3DF-A7FDFA44C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1539" y="3080248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54" name="Image 57">
          <a:extLst>
            <a:ext uri="{FF2B5EF4-FFF2-40B4-BE49-F238E27FC236}">
              <a16:creationId xmlns:a16="http://schemas.microsoft.com/office/drawing/2014/main" id="{F6DA9C71-76F2-4756-BD96-D0DDB2AA1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B8BDD6C2-66B7-4D27-882E-11514FD4E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9</xdr:row>
      <xdr:rowOff>30480</xdr:rowOff>
    </xdr:from>
    <xdr:to>
      <xdr:col>4</xdr:col>
      <xdr:colOff>524584</xdr:colOff>
      <xdr:row>9</xdr:row>
      <xdr:rowOff>238340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0E83DCC5-7666-4D8C-9A26-AAFAC9A2EB10}"/>
            </a:ext>
          </a:extLst>
        </xdr:cNvPr>
        <xdr:cNvSpPr/>
      </xdr:nvSpPr>
      <xdr:spPr>
        <a:xfrm>
          <a:off x="3139440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270344</xdr:colOff>
      <xdr:row>9</xdr:row>
      <xdr:rowOff>44837</xdr:rowOff>
    </xdr:from>
    <xdr:to>
      <xdr:col>5</xdr:col>
      <xdr:colOff>490128</xdr:colOff>
      <xdr:row>9</xdr:row>
      <xdr:rowOff>252697</xdr:rowOff>
    </xdr:to>
    <xdr:sp macro="" textlink="">
      <xdr:nvSpPr>
        <xdr:cNvPr id="177" name="Oval 176">
          <a:extLst>
            <a:ext uri="{FF2B5EF4-FFF2-40B4-BE49-F238E27FC236}">
              <a16:creationId xmlns:a16="http://schemas.microsoft.com/office/drawing/2014/main" id="{9FDECAB9-DE00-43D3-9B17-1AE84013DF24}"/>
            </a:ext>
          </a:extLst>
        </xdr:cNvPr>
        <xdr:cNvSpPr/>
      </xdr:nvSpPr>
      <xdr:spPr>
        <a:xfrm>
          <a:off x="400414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649284</xdr:colOff>
      <xdr:row>9</xdr:row>
      <xdr:rowOff>44837</xdr:rowOff>
    </xdr:from>
    <xdr:to>
      <xdr:col>5</xdr:col>
      <xdr:colOff>869068</xdr:colOff>
      <xdr:row>9</xdr:row>
      <xdr:rowOff>252697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id="{BFA06052-5C32-4FB0-863F-610F7DB1D251}"/>
            </a:ext>
          </a:extLst>
        </xdr:cNvPr>
        <xdr:cNvSpPr/>
      </xdr:nvSpPr>
      <xdr:spPr>
        <a:xfrm>
          <a:off x="438308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271228</xdr:colOff>
      <xdr:row>9</xdr:row>
      <xdr:rowOff>39314</xdr:rowOff>
    </xdr:from>
    <xdr:to>
      <xdr:col>6</xdr:col>
      <xdr:colOff>491012</xdr:colOff>
      <xdr:row>9</xdr:row>
      <xdr:rowOff>247174</xdr:rowOff>
    </xdr:to>
    <xdr:sp macro="" textlink="">
      <xdr:nvSpPr>
        <xdr:cNvPr id="179" name="Oval 178">
          <a:extLst>
            <a:ext uri="{FF2B5EF4-FFF2-40B4-BE49-F238E27FC236}">
              <a16:creationId xmlns:a16="http://schemas.microsoft.com/office/drawing/2014/main" id="{DD9BD0F6-54BE-43D6-8BA5-E3AA46E1523D}"/>
            </a:ext>
          </a:extLst>
        </xdr:cNvPr>
        <xdr:cNvSpPr/>
      </xdr:nvSpPr>
      <xdr:spPr>
        <a:xfrm>
          <a:off x="490418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650168</xdr:colOff>
      <xdr:row>9</xdr:row>
      <xdr:rowOff>39314</xdr:rowOff>
    </xdr:from>
    <xdr:to>
      <xdr:col>6</xdr:col>
      <xdr:colOff>869952</xdr:colOff>
      <xdr:row>9</xdr:row>
      <xdr:rowOff>247174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id="{54B12D64-220F-4121-9775-4D77B6F79445}"/>
            </a:ext>
          </a:extLst>
        </xdr:cNvPr>
        <xdr:cNvSpPr/>
      </xdr:nvSpPr>
      <xdr:spPr>
        <a:xfrm>
          <a:off x="528312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236772</xdr:colOff>
      <xdr:row>9</xdr:row>
      <xdr:rowOff>53671</xdr:rowOff>
    </xdr:from>
    <xdr:to>
      <xdr:col>7</xdr:col>
      <xdr:colOff>456556</xdr:colOff>
      <xdr:row>9</xdr:row>
      <xdr:rowOff>261531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id="{D30259E8-E140-4C0D-82B4-8E04F1C22E55}"/>
            </a:ext>
          </a:extLst>
        </xdr:cNvPr>
        <xdr:cNvSpPr/>
      </xdr:nvSpPr>
      <xdr:spPr>
        <a:xfrm>
          <a:off x="576889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615712</xdr:colOff>
      <xdr:row>9</xdr:row>
      <xdr:rowOff>53671</xdr:rowOff>
    </xdr:from>
    <xdr:to>
      <xdr:col>7</xdr:col>
      <xdr:colOff>835496</xdr:colOff>
      <xdr:row>9</xdr:row>
      <xdr:rowOff>261531</xdr:rowOff>
    </xdr:to>
    <xdr:sp macro="" textlink="">
      <xdr:nvSpPr>
        <xdr:cNvPr id="182" name="Oval 181">
          <a:extLst>
            <a:ext uri="{FF2B5EF4-FFF2-40B4-BE49-F238E27FC236}">
              <a16:creationId xmlns:a16="http://schemas.microsoft.com/office/drawing/2014/main" id="{1F9104CD-D5B9-4C7E-860F-E87C4E9F0603}"/>
            </a:ext>
          </a:extLst>
        </xdr:cNvPr>
        <xdr:cNvSpPr/>
      </xdr:nvSpPr>
      <xdr:spPr>
        <a:xfrm>
          <a:off x="614783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83" name="Rectangle 182">
          <a:extLst>
            <a:ext uri="{FF2B5EF4-FFF2-40B4-BE49-F238E27FC236}">
              <a16:creationId xmlns:a16="http://schemas.microsoft.com/office/drawing/2014/main" id="{8C211ED6-3A3C-4D6B-AB27-50C9054A6237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AF58DD04-EAD4-4EA5-A705-9617EFE50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85" name="Picture 17">
          <a:extLst>
            <a:ext uri="{FF2B5EF4-FFF2-40B4-BE49-F238E27FC236}">
              <a16:creationId xmlns:a16="http://schemas.microsoft.com/office/drawing/2014/main" id="{392118CB-FD73-4F55-831F-38F4C1B45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A1EDB66E-11F3-4A7D-B3BB-E10DD4B77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DAD0226C-3893-478B-BA9E-3E2BE93FE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178F3EAA-D5CD-4C4D-9F5C-4A5F92651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9" name="Picture 13">
          <a:extLst>
            <a:ext uri="{FF2B5EF4-FFF2-40B4-BE49-F238E27FC236}">
              <a16:creationId xmlns:a16="http://schemas.microsoft.com/office/drawing/2014/main" id="{465A25B5-6664-4CAD-9F5D-BE7AF8B20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90" name="Picture 17">
          <a:extLst>
            <a:ext uri="{FF2B5EF4-FFF2-40B4-BE49-F238E27FC236}">
              <a16:creationId xmlns:a16="http://schemas.microsoft.com/office/drawing/2014/main" id="{F01F4E70-9A1E-47DF-AE61-E8F501C73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32BDCB90-5421-4211-B7C8-DBF5045B4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92" name="Picture 17">
          <a:extLst>
            <a:ext uri="{FF2B5EF4-FFF2-40B4-BE49-F238E27FC236}">
              <a16:creationId xmlns:a16="http://schemas.microsoft.com/office/drawing/2014/main" id="{25888AC7-DA65-4FFC-AF47-565A5DE3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6327D898-A7DC-40F8-8432-D63A3A3C8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id="{B880B9E3-8108-41AF-BAF0-EB85AAB51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id="{3DF7C68F-10CD-4441-B6DB-6762F8D9D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id="{B4780C54-737B-4C4E-961E-78A49B5AF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id="{DCC732A8-0D37-473C-813B-BF9CF4816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id="{C35E2F1E-1BE6-4E71-98EC-2CC3DDC01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9" name="Image 63">
          <a:extLst>
            <a:ext uri="{FF2B5EF4-FFF2-40B4-BE49-F238E27FC236}">
              <a16:creationId xmlns:a16="http://schemas.microsoft.com/office/drawing/2014/main" id="{EA3B9E65-CDE7-4A82-9B9B-9D172C93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id="{012F2BE5-8863-4D93-9F05-3DC64A9BA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id="{42D7F85C-61DB-4F9B-A311-7740A3EDC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id="{2139A62C-5888-4C2B-A4B6-82AF7C076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03" name="Image 57">
          <a:extLst>
            <a:ext uri="{FF2B5EF4-FFF2-40B4-BE49-F238E27FC236}">
              <a16:creationId xmlns:a16="http://schemas.microsoft.com/office/drawing/2014/main" id="{75519AEC-DEFD-48CD-8871-933614AE9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D232DB38-E3F3-41E6-846E-45A77E9490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F9442D51-066A-4149-8243-40B5FCE5A1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74E39A14-6952-4C24-995B-1BEFD3692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65B5E5C-69A0-45A5-912F-E969A690DD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424897A-1391-4E99-80DE-301C6CE0E2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818181B5-D823-40DC-BD42-9F2CAE3AA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6D0E086-F4E6-4AF9-9810-0C9506522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21753460-ED86-4406-AE3C-B7A577A9E3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72DF3D35-985C-477F-9305-D0CC7B3E0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E4FA01E1-D1E3-4FFD-88BB-EEE6D73B26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68814828-A74D-45E9-A9F1-EA2176CF6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667847B2-CB52-437D-AF29-08C4C90C1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C4E559DA-ECB5-40AB-8597-8D7094AB7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3624C47F-61E2-4CB8-8AC8-32207DFD0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E26A19CE-09F1-4983-9D64-D5BE0A1B73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2382F840-7713-476F-9701-6F171006B4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41E500B7-2038-405A-9045-831871E610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B5EC3183-BF2B-4C67-B5F5-0C65CB267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55E82105-A485-41F6-AD96-BF093597D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965938</xdr:colOff>
      <xdr:row>22</xdr:row>
      <xdr:rowOff>409215</xdr:rowOff>
    </xdr:from>
    <xdr:to>
      <xdr:col>4</xdr:col>
      <xdr:colOff>84085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B3D0ED3A-22AE-42E2-8DA8-611B41BC4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18588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D0EE5F13-0C34-4658-A9A5-79530D14A1D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15A50732-D28F-4F0A-9F44-48F18230CB7D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906624</xdr:colOff>
      <xdr:row>21</xdr:row>
      <xdr:rowOff>340157</xdr:rowOff>
    </xdr:from>
    <xdr:to>
      <xdr:col>6</xdr:col>
      <xdr:colOff>124413</xdr:colOff>
      <xdr:row>21</xdr:row>
      <xdr:rowOff>569830</xdr:rowOff>
    </xdr:to>
    <xdr:pic>
      <xdr:nvPicPr>
        <xdr:cNvPr id="93" name="Image 63">
          <a:extLst>
            <a:ext uri="{FF2B5EF4-FFF2-40B4-BE49-F238E27FC236}">
              <a16:creationId xmlns:a16="http://schemas.microsoft.com/office/drawing/2014/main" id="{AAB939CA-1C03-4540-8E98-FB68E7E03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59524" y="755058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8BD0B94C-E9E6-4933-9F00-142ECBF21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A22257FC-C305-420A-A4CC-9C5A29EBB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A648B3E-2000-44BF-98E6-FEB061A59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82856</xdr:colOff>
      <xdr:row>12</xdr:row>
      <xdr:rowOff>416338</xdr:rowOff>
    </xdr:from>
    <xdr:to>
      <xdr:col>5</xdr:col>
      <xdr:colOff>425694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C07798C8-BBFD-4C68-8138-628EB23D4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54756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504862</xdr:colOff>
      <xdr:row>12</xdr:row>
      <xdr:rowOff>412679</xdr:rowOff>
    </xdr:from>
    <xdr:to>
      <xdr:col>5</xdr:col>
      <xdr:colOff>844822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F23E2EA2-15D8-4283-878E-A8E4F6FBF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6762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119293</xdr:colOff>
      <xdr:row>15</xdr:row>
      <xdr:rowOff>406568</xdr:rowOff>
    </xdr:from>
    <xdr:to>
      <xdr:col>5</xdr:col>
      <xdr:colOff>462131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62C17343-E03D-4788-97D9-C3D08A223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91193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312504</xdr:colOff>
      <xdr:row>15</xdr:row>
      <xdr:rowOff>429996</xdr:rowOff>
    </xdr:from>
    <xdr:to>
      <xdr:col>1</xdr:col>
      <xdr:colOff>652464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DF712FE6-51D7-4ACB-AE47-1BD20FD8C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9664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9</xdr:row>
      <xdr:rowOff>401282</xdr:rowOff>
    </xdr:from>
    <xdr:to>
      <xdr:col>4</xdr:col>
      <xdr:colOff>624324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3A4347FE-E296-4FBB-B290-63F3938D9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327660</xdr:colOff>
      <xdr:row>0</xdr:row>
      <xdr:rowOff>29307</xdr:rowOff>
    </xdr:from>
    <xdr:to>
      <xdr:col>7</xdr:col>
      <xdr:colOff>848865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15409BE-C3C9-4E51-9152-352CCE061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12</xdr:row>
      <xdr:rowOff>402655</xdr:rowOff>
    </xdr:from>
    <xdr:to>
      <xdr:col>4</xdr:col>
      <xdr:colOff>624324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F5FD152A-7641-408F-9C35-D4D678C4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286140</xdr:colOff>
      <xdr:row>15</xdr:row>
      <xdr:rowOff>417757</xdr:rowOff>
    </xdr:from>
    <xdr:to>
      <xdr:col>4</xdr:col>
      <xdr:colOff>624324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09DCCABC-9FED-4E23-9F4B-6097343EB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58880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id="{04265DAC-0C22-4E8A-9D45-D89E2EBEF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id="{B28C0412-46B6-42D0-A28B-1C0ABFDCC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id="{4E033BDE-9F88-43EF-9DB2-D2443887C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id="{240066CA-E13D-411B-819B-C6C0FD161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id="{ADF70828-C74F-4F81-97F0-B647E4BAF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id="{B787B4E6-C77B-4BC9-BBEE-4EBB8B24B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89E14C58-48CF-43C7-8CFA-D0F7AF92A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31" name="Image 63">
          <a:extLst>
            <a:ext uri="{FF2B5EF4-FFF2-40B4-BE49-F238E27FC236}">
              <a16:creationId xmlns:a16="http://schemas.microsoft.com/office/drawing/2014/main" id="{E7A8AE01-B805-4BB7-9A27-AD3E0069F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32" name="Image 57">
          <a:extLst>
            <a:ext uri="{FF2B5EF4-FFF2-40B4-BE49-F238E27FC236}">
              <a16:creationId xmlns:a16="http://schemas.microsoft.com/office/drawing/2014/main" id="{E2C6E9B1-AD37-4BBB-9F66-47A93FFA8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48" name="Image 63">
          <a:extLst>
            <a:ext uri="{FF2B5EF4-FFF2-40B4-BE49-F238E27FC236}">
              <a16:creationId xmlns:a16="http://schemas.microsoft.com/office/drawing/2014/main" id="{8EFD6C39-0FFC-4358-9050-05E53FEF7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id="{D451292D-75F7-49CD-8BB8-828209FF7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237739</xdr:colOff>
      <xdr:row>12</xdr:row>
      <xdr:rowOff>382768</xdr:rowOff>
    </xdr:from>
    <xdr:to>
      <xdr:col>1</xdr:col>
      <xdr:colOff>577699</xdr:colOff>
      <xdr:row>12</xdr:row>
      <xdr:rowOff>714734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id="{6A20DB3E-1849-433C-9DEE-16889281D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69859" y="3080248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id="{FBAC5255-FEE2-4D24-9344-EC6AFCDEF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FF52527E-3DA9-4ADC-9728-357D76B96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45720</xdr:rowOff>
    </xdr:from>
    <xdr:to>
      <xdr:col>1</xdr:col>
      <xdr:colOff>463624</xdr:colOff>
      <xdr:row>12</xdr:row>
      <xdr:rowOff>253580</xdr:rowOff>
    </xdr:to>
    <xdr:sp macro="" textlink="">
      <xdr:nvSpPr>
        <xdr:cNvPr id="143" name="Oval 142">
          <a:extLst>
            <a:ext uri="{FF2B5EF4-FFF2-40B4-BE49-F238E27FC236}">
              <a16:creationId xmlns:a16="http://schemas.microsoft.com/office/drawing/2014/main" id="{2242D2D9-F3BF-4942-B329-1C2F0ED7C8F1}"/>
            </a:ext>
          </a:extLst>
        </xdr:cNvPr>
        <xdr:cNvSpPr/>
      </xdr:nvSpPr>
      <xdr:spPr>
        <a:xfrm>
          <a:off x="38100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622780</xdr:colOff>
      <xdr:row>12</xdr:row>
      <xdr:rowOff>45720</xdr:rowOff>
    </xdr:from>
    <xdr:to>
      <xdr:col>1</xdr:col>
      <xdr:colOff>842564</xdr:colOff>
      <xdr:row>12</xdr:row>
      <xdr:rowOff>253580</xdr:rowOff>
    </xdr:to>
    <xdr:sp macro="" textlink="">
      <xdr:nvSpPr>
        <xdr:cNvPr id="144" name="Oval 143">
          <a:extLst>
            <a:ext uri="{FF2B5EF4-FFF2-40B4-BE49-F238E27FC236}">
              <a16:creationId xmlns:a16="http://schemas.microsoft.com/office/drawing/2014/main" id="{E34A80DE-1CB9-44FF-AFB0-7757B3FDAD04}"/>
            </a:ext>
          </a:extLst>
        </xdr:cNvPr>
        <xdr:cNvSpPr/>
      </xdr:nvSpPr>
      <xdr:spPr>
        <a:xfrm>
          <a:off x="759940" y="386334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308444</xdr:colOff>
      <xdr:row>9</xdr:row>
      <xdr:rowOff>37217</xdr:rowOff>
    </xdr:from>
    <xdr:to>
      <xdr:col>5</xdr:col>
      <xdr:colOff>528228</xdr:colOff>
      <xdr:row>9</xdr:row>
      <xdr:rowOff>245077</xdr:rowOff>
    </xdr:to>
    <xdr:sp macro="" textlink="">
      <xdr:nvSpPr>
        <xdr:cNvPr id="145" name="Oval 144">
          <a:extLst>
            <a:ext uri="{FF2B5EF4-FFF2-40B4-BE49-F238E27FC236}">
              <a16:creationId xmlns:a16="http://schemas.microsoft.com/office/drawing/2014/main" id="{E6FC1A75-E839-4202-A850-3640E34E4DE7}"/>
            </a:ext>
          </a:extLst>
        </xdr:cNvPr>
        <xdr:cNvSpPr/>
      </xdr:nvSpPr>
      <xdr:spPr>
        <a:xfrm>
          <a:off x="4042244" y="273469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271228</xdr:colOff>
      <xdr:row>9</xdr:row>
      <xdr:rowOff>31694</xdr:rowOff>
    </xdr:from>
    <xdr:to>
      <xdr:col>6</xdr:col>
      <xdr:colOff>491012</xdr:colOff>
      <xdr:row>9</xdr:row>
      <xdr:rowOff>239554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A496AB6E-AC62-4BD4-8509-4438871F13A0}"/>
            </a:ext>
          </a:extLst>
        </xdr:cNvPr>
        <xdr:cNvSpPr/>
      </xdr:nvSpPr>
      <xdr:spPr>
        <a:xfrm>
          <a:off x="4904188" y="272917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650168</xdr:colOff>
      <xdr:row>9</xdr:row>
      <xdr:rowOff>31694</xdr:rowOff>
    </xdr:from>
    <xdr:to>
      <xdr:col>6</xdr:col>
      <xdr:colOff>869952</xdr:colOff>
      <xdr:row>9</xdr:row>
      <xdr:rowOff>239554</xdr:rowOff>
    </xdr:to>
    <xdr:sp macro="" textlink="">
      <xdr:nvSpPr>
        <xdr:cNvPr id="172" name="Oval 171">
          <a:extLst>
            <a:ext uri="{FF2B5EF4-FFF2-40B4-BE49-F238E27FC236}">
              <a16:creationId xmlns:a16="http://schemas.microsoft.com/office/drawing/2014/main" id="{74AE22E1-988A-4793-9365-D2BB0FF0A82B}"/>
            </a:ext>
          </a:extLst>
        </xdr:cNvPr>
        <xdr:cNvSpPr/>
      </xdr:nvSpPr>
      <xdr:spPr>
        <a:xfrm>
          <a:off x="5283128" y="272917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236772</xdr:colOff>
      <xdr:row>9</xdr:row>
      <xdr:rowOff>46051</xdr:rowOff>
    </xdr:from>
    <xdr:to>
      <xdr:col>7</xdr:col>
      <xdr:colOff>456556</xdr:colOff>
      <xdr:row>9</xdr:row>
      <xdr:rowOff>253911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id="{D32B1D35-DE95-4838-ADA1-414E46671204}"/>
            </a:ext>
          </a:extLst>
        </xdr:cNvPr>
        <xdr:cNvSpPr/>
      </xdr:nvSpPr>
      <xdr:spPr>
        <a:xfrm>
          <a:off x="5768892" y="274353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615712</xdr:colOff>
      <xdr:row>9</xdr:row>
      <xdr:rowOff>46051</xdr:rowOff>
    </xdr:from>
    <xdr:to>
      <xdr:col>7</xdr:col>
      <xdr:colOff>835496</xdr:colOff>
      <xdr:row>9</xdr:row>
      <xdr:rowOff>253911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id="{0C7FFF78-6FB6-4E30-8CF0-D55AB98D952C}"/>
            </a:ext>
          </a:extLst>
        </xdr:cNvPr>
        <xdr:cNvSpPr/>
      </xdr:nvSpPr>
      <xdr:spPr>
        <a:xfrm>
          <a:off x="6147832" y="274353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5" name="Rectangle 174">
          <a:extLst>
            <a:ext uri="{FF2B5EF4-FFF2-40B4-BE49-F238E27FC236}">
              <a16:creationId xmlns:a16="http://schemas.microsoft.com/office/drawing/2014/main" id="{C5212381-FF3D-4704-B3B2-B9BD45934F81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6" name="Picture 13">
          <a:extLst>
            <a:ext uri="{FF2B5EF4-FFF2-40B4-BE49-F238E27FC236}">
              <a16:creationId xmlns:a16="http://schemas.microsoft.com/office/drawing/2014/main" id="{F813E82E-F6DA-44BE-AC09-44F2D49A9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509289CD-F5DD-4943-BD68-1A69096DF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id="{3DA16D6E-DA25-4D04-B5C4-458D00A1D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id="{18FE2C38-5E77-476C-A6FE-0B240C28D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id="{ABA91110-C57F-4583-AA88-B48599CE8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id="{438301F5-5B4F-485C-975C-E1E2975A0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392E497E-8943-4CA9-BA84-07A71C084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3" name="Picture 17">
          <a:extLst>
            <a:ext uri="{FF2B5EF4-FFF2-40B4-BE49-F238E27FC236}">
              <a16:creationId xmlns:a16="http://schemas.microsoft.com/office/drawing/2014/main" id="{C37A1DD3-A819-4BC6-8964-1EC578319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4" name="Picture 17">
          <a:extLst>
            <a:ext uri="{FF2B5EF4-FFF2-40B4-BE49-F238E27FC236}">
              <a16:creationId xmlns:a16="http://schemas.microsoft.com/office/drawing/2014/main" id="{68262AB3-008F-4400-8A9D-4A7FB3F0B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id="{9E4CE474-10A1-461B-AA30-0A2ED510E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AC9E07C9-36AB-428B-9A90-9930ABD39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7" name="Picture 273">
          <a:extLst>
            <a:ext uri="{FF2B5EF4-FFF2-40B4-BE49-F238E27FC236}">
              <a16:creationId xmlns:a16="http://schemas.microsoft.com/office/drawing/2014/main" id="{11DF2CF6-2D55-422C-ADAD-5E00A23BB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id="{C1D1597C-FBAE-46FE-B256-CBCBB1B3A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9" name="Image 63">
          <a:extLst>
            <a:ext uri="{FF2B5EF4-FFF2-40B4-BE49-F238E27FC236}">
              <a16:creationId xmlns:a16="http://schemas.microsoft.com/office/drawing/2014/main" id="{55C7B25C-6F1F-4E07-A735-49C6FE949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0" name="Image 63">
          <a:extLst>
            <a:ext uri="{FF2B5EF4-FFF2-40B4-BE49-F238E27FC236}">
              <a16:creationId xmlns:a16="http://schemas.microsoft.com/office/drawing/2014/main" id="{A6D01823-A3A7-4BD9-AB50-E2E059C0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1" name="Image 63">
          <a:extLst>
            <a:ext uri="{FF2B5EF4-FFF2-40B4-BE49-F238E27FC236}">
              <a16:creationId xmlns:a16="http://schemas.microsoft.com/office/drawing/2014/main" id="{2D817FC7-DC5E-4047-8C4D-04BEE607A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id="{185954CA-1532-4E85-9EC2-84FBBA10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3" name="Image 57">
          <a:extLst>
            <a:ext uri="{FF2B5EF4-FFF2-40B4-BE49-F238E27FC236}">
              <a16:creationId xmlns:a16="http://schemas.microsoft.com/office/drawing/2014/main" id="{62948B64-CDC3-4642-A861-3D9DE54AA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4" name="Image 57">
          <a:extLst>
            <a:ext uri="{FF2B5EF4-FFF2-40B4-BE49-F238E27FC236}">
              <a16:creationId xmlns:a16="http://schemas.microsoft.com/office/drawing/2014/main" id="{CFEB71DB-9926-4E15-931E-0EBDCECB15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5" name="Image 57">
          <a:extLst>
            <a:ext uri="{FF2B5EF4-FFF2-40B4-BE49-F238E27FC236}">
              <a16:creationId xmlns:a16="http://schemas.microsoft.com/office/drawing/2014/main" id="{0A6F5C3E-866E-4183-990D-47B2A7AFEC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ECFC9BF-FE0B-4C48-AB3E-E51F49FB0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3D4E9610-0D3D-4F34-8C03-D7C085656F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EB075034-3CFC-46EC-9FFB-A6472078E4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91B0887-1CD9-4A39-8C09-302A7CB2BE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DBAE0F31-6D57-4DA9-BF12-7EEB43EFE2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BE3E261A-E5AD-44DC-8E75-E1E59D03F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A581670B-26FF-4E46-B41F-AB12A926F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E62201AC-76B4-4911-BD10-D3EFEB7E2F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871FBBAF-2DEB-43AF-AA19-6985760DB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4CEA7F47-E6A8-4F36-AAF2-671DBE86AA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6A375082-2E2F-4AC3-A96D-A5B18379E3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9A29CAF-A77F-485A-AC46-D674BC57F8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7F7010BB-5CBD-400E-9D3E-D28A9C9A2C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8B2A12D4-8ADB-49D9-B323-8860515A04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A1264ECF-818B-4933-A5F9-4EC2A23AE8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D8AE2C7-70DC-4ECF-82EE-867FF7FEA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000DFE7A-FD6C-41E5-8E63-51DF87CBEE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66709AFD-441E-4BF8-AC7F-E1724C6589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7D49633C-9E22-47F2-8B64-60C3CEB1C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C298D6DB-292F-4DDB-85A5-D572F29D8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C88B1074-CE1C-4ACB-AE5C-1B4ACFDF231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96397C33-9AE8-4049-9558-A325EE89376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897099</xdr:colOff>
      <xdr:row>21</xdr:row>
      <xdr:rowOff>292532</xdr:rowOff>
    </xdr:from>
    <xdr:to>
      <xdr:col>6</xdr:col>
      <xdr:colOff>114888</xdr:colOff>
      <xdr:row>21</xdr:row>
      <xdr:rowOff>522205</xdr:rowOff>
    </xdr:to>
    <xdr:pic>
      <xdr:nvPicPr>
        <xdr:cNvPr id="93" name="Image 63">
          <a:extLst>
            <a:ext uri="{FF2B5EF4-FFF2-40B4-BE49-F238E27FC236}">
              <a16:creationId xmlns:a16="http://schemas.microsoft.com/office/drawing/2014/main" id="{1CF41657-9DF7-480B-B0FB-1CCF0C51F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9999" y="750295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3</xdr:col>
      <xdr:colOff>965938</xdr:colOff>
      <xdr:row>22</xdr:row>
      <xdr:rowOff>409215</xdr:rowOff>
    </xdr:from>
    <xdr:to>
      <xdr:col>4</xdr:col>
      <xdr:colOff>84085</xdr:colOff>
      <xdr:row>22</xdr:row>
      <xdr:rowOff>521817</xdr:rowOff>
    </xdr:to>
    <xdr:pic>
      <xdr:nvPicPr>
        <xdr:cNvPr id="94" name="Image 57">
          <a:extLst>
            <a:ext uri="{FF2B5EF4-FFF2-40B4-BE49-F238E27FC236}">
              <a16:creationId xmlns:a16="http://schemas.microsoft.com/office/drawing/2014/main" id="{0F28BABB-F095-4C30-9049-DE8D9C033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18588" y="8429265"/>
          <a:ext cx="118272" cy="11260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890A34D4-1935-4339-821B-3DAD341D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4CC4F24B-2D57-4C2D-A833-C4F8CF9D5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7CF47CBA-95E8-4829-B178-A4E1D555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2</xdr:col>
      <xdr:colOff>300633</xdr:colOff>
      <xdr:row>12</xdr:row>
      <xdr:rowOff>438185</xdr:rowOff>
    </xdr:from>
    <xdr:to>
      <xdr:col>2</xdr:col>
      <xdr:colOff>638352</xdr:colOff>
      <xdr:row>12</xdr:row>
      <xdr:rowOff>770151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9F4A9B11-0CCD-4DF8-A054-7B58135E8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6953" y="42558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48218</xdr:colOff>
      <xdr:row>12</xdr:row>
      <xdr:rowOff>416338</xdr:rowOff>
    </xdr:from>
    <xdr:to>
      <xdr:col>6</xdr:col>
      <xdr:colOff>391056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CCEED80D-AFC1-4CE9-9B24-AC9FFC32F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9278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470224</xdr:colOff>
      <xdr:row>12</xdr:row>
      <xdr:rowOff>412679</xdr:rowOff>
    </xdr:from>
    <xdr:to>
      <xdr:col>6</xdr:col>
      <xdr:colOff>810184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25D95615-3C84-4621-BBD5-57142798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41284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84655</xdr:colOff>
      <xdr:row>15</xdr:row>
      <xdr:rowOff>406568</xdr:rowOff>
    </xdr:from>
    <xdr:to>
      <xdr:col>6</xdr:col>
      <xdr:colOff>427493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64C6CA94-B3B5-4980-A99F-9C27FA955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5715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277865</xdr:colOff>
      <xdr:row>15</xdr:row>
      <xdr:rowOff>429996</xdr:rowOff>
    </xdr:from>
    <xdr:to>
      <xdr:col>2</xdr:col>
      <xdr:colOff>617825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27D52706-27CE-40B4-B8F7-90879E60A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4185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9</xdr:row>
      <xdr:rowOff>401282</xdr:rowOff>
    </xdr:from>
    <xdr:to>
      <xdr:col>5</xdr:col>
      <xdr:colOff>590833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1B80B02E-0C3F-4B11-BCB4-1A92B1128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0</xdr:row>
      <xdr:rowOff>29307</xdr:rowOff>
    </xdr:from>
    <xdr:to>
      <xdr:col>7</xdr:col>
      <xdr:colOff>856485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17447D4-10FD-4278-A1DF-2C94913B7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12</xdr:row>
      <xdr:rowOff>402655</xdr:rowOff>
    </xdr:from>
    <xdr:to>
      <xdr:col>5</xdr:col>
      <xdr:colOff>590833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1EAD6F02-4621-4346-9FE6-26D862042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252649</xdr:colOff>
      <xdr:row>15</xdr:row>
      <xdr:rowOff>417757</xdr:rowOff>
    </xdr:from>
    <xdr:to>
      <xdr:col>5</xdr:col>
      <xdr:colOff>590833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3E26B2BB-F38A-432D-8D6E-79F54A27B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24549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id="{A82DD2D2-5CAB-4723-AB82-5E6B0BA45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id="{56F28444-1005-404D-ADEC-8E31E2C11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id="{98576F18-1599-4C83-88D8-212B861F2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id="{B7890C3C-46DD-4082-B024-5011DD58D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id="{55B05094-23C4-499D-B34E-4420D31C4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id="{0E1AB1BC-0C78-47BB-8234-FA427C9A2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6C8E442E-12B3-4FAD-9A78-FCBD90E4C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C6D01175-6F1F-498E-9EB9-9FD08B7F3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14A33907-D33B-4850-A78B-1BF31143E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C816C942-DC90-4AA2-B20D-8FCBF1F5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id="{F49FACB0-EFEF-4F6D-A5EC-886E9556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56" name="Image 57">
          <a:extLst>
            <a:ext uri="{FF2B5EF4-FFF2-40B4-BE49-F238E27FC236}">
              <a16:creationId xmlns:a16="http://schemas.microsoft.com/office/drawing/2014/main" id="{E2807A7F-72DE-4FE3-91B7-99C3F564A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12492C35-7479-46AC-87A7-8151EDF28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250372</xdr:colOff>
      <xdr:row>12</xdr:row>
      <xdr:rowOff>32658</xdr:rowOff>
    </xdr:from>
    <xdr:to>
      <xdr:col>1</xdr:col>
      <xdr:colOff>470156</xdr:colOff>
      <xdr:row>12</xdr:row>
      <xdr:rowOff>240518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id="{BA8CD700-B64C-485E-A407-112430CFF2E1}"/>
            </a:ext>
          </a:extLst>
        </xdr:cNvPr>
        <xdr:cNvSpPr/>
      </xdr:nvSpPr>
      <xdr:spPr>
        <a:xfrm>
          <a:off x="391886" y="387531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629312</xdr:colOff>
      <xdr:row>12</xdr:row>
      <xdr:rowOff>32658</xdr:rowOff>
    </xdr:from>
    <xdr:to>
      <xdr:col>1</xdr:col>
      <xdr:colOff>849096</xdr:colOff>
      <xdr:row>12</xdr:row>
      <xdr:rowOff>240518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416B4F08-6687-4335-A0E2-11FC0F6B472D}"/>
            </a:ext>
          </a:extLst>
        </xdr:cNvPr>
        <xdr:cNvSpPr/>
      </xdr:nvSpPr>
      <xdr:spPr>
        <a:xfrm>
          <a:off x="770826" y="3875315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211561</xdr:colOff>
      <xdr:row>12</xdr:row>
      <xdr:rowOff>47015</xdr:rowOff>
    </xdr:from>
    <xdr:to>
      <xdr:col>2</xdr:col>
      <xdr:colOff>431345</xdr:colOff>
      <xdr:row>12</xdr:row>
      <xdr:rowOff>254875</xdr:rowOff>
    </xdr:to>
    <xdr:sp macro="" textlink="">
      <xdr:nvSpPr>
        <xdr:cNvPr id="176" name="Oval 175">
          <a:extLst>
            <a:ext uri="{FF2B5EF4-FFF2-40B4-BE49-F238E27FC236}">
              <a16:creationId xmlns:a16="http://schemas.microsoft.com/office/drawing/2014/main" id="{BACD658B-B6D6-4B91-9D62-4793B8BAE4E8}"/>
            </a:ext>
          </a:extLst>
        </xdr:cNvPr>
        <xdr:cNvSpPr/>
      </xdr:nvSpPr>
      <xdr:spPr>
        <a:xfrm>
          <a:off x="1256590" y="388967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590501</xdr:colOff>
      <xdr:row>12</xdr:row>
      <xdr:rowOff>47015</xdr:rowOff>
    </xdr:from>
    <xdr:to>
      <xdr:col>2</xdr:col>
      <xdr:colOff>810285</xdr:colOff>
      <xdr:row>12</xdr:row>
      <xdr:rowOff>254875</xdr:rowOff>
    </xdr:to>
    <xdr:sp macro="" textlink="">
      <xdr:nvSpPr>
        <xdr:cNvPr id="177" name="Oval 176">
          <a:extLst>
            <a:ext uri="{FF2B5EF4-FFF2-40B4-BE49-F238E27FC236}">
              <a16:creationId xmlns:a16="http://schemas.microsoft.com/office/drawing/2014/main" id="{B93C16F4-4936-41DB-B479-6A1D70A29420}"/>
            </a:ext>
          </a:extLst>
        </xdr:cNvPr>
        <xdr:cNvSpPr/>
      </xdr:nvSpPr>
      <xdr:spPr>
        <a:xfrm>
          <a:off x="1635530" y="3889672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295176</xdr:colOff>
      <xdr:row>9</xdr:row>
      <xdr:rowOff>41491</xdr:rowOff>
    </xdr:from>
    <xdr:to>
      <xdr:col>6</xdr:col>
      <xdr:colOff>514960</xdr:colOff>
      <xdr:row>9</xdr:row>
      <xdr:rowOff>249351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id="{68C5F4E0-87B5-412B-93CF-33BE8437931C}"/>
            </a:ext>
          </a:extLst>
        </xdr:cNvPr>
        <xdr:cNvSpPr/>
      </xdr:nvSpPr>
      <xdr:spPr>
        <a:xfrm>
          <a:off x="4954262" y="27629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256366</xdr:colOff>
      <xdr:row>9</xdr:row>
      <xdr:rowOff>55848</xdr:rowOff>
    </xdr:from>
    <xdr:to>
      <xdr:col>7</xdr:col>
      <xdr:colOff>476150</xdr:colOff>
      <xdr:row>9</xdr:row>
      <xdr:rowOff>263708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id="{D9ABFFE5-7FD6-4763-AA67-EBAD57851EDD}"/>
            </a:ext>
          </a:extLst>
        </xdr:cNvPr>
        <xdr:cNvSpPr/>
      </xdr:nvSpPr>
      <xdr:spPr>
        <a:xfrm>
          <a:off x="5818966" y="27772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635306</xdr:colOff>
      <xdr:row>9</xdr:row>
      <xdr:rowOff>55848</xdr:rowOff>
    </xdr:from>
    <xdr:to>
      <xdr:col>7</xdr:col>
      <xdr:colOff>855090</xdr:colOff>
      <xdr:row>9</xdr:row>
      <xdr:rowOff>263708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id="{F19A87C3-EFF1-4D44-ABB4-1A70D57B0E7B}"/>
            </a:ext>
          </a:extLst>
        </xdr:cNvPr>
        <xdr:cNvSpPr/>
      </xdr:nvSpPr>
      <xdr:spPr>
        <a:xfrm>
          <a:off x="6197906" y="27772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706813</xdr:rowOff>
    </xdr:to>
    <xdr:sp macro="" textlink="">
      <xdr:nvSpPr>
        <xdr:cNvPr id="182" name="Rectangle 181">
          <a:extLst>
            <a:ext uri="{FF2B5EF4-FFF2-40B4-BE49-F238E27FC236}">
              <a16:creationId xmlns:a16="http://schemas.microsoft.com/office/drawing/2014/main" id="{84120283-96F8-45AE-927D-821FA7CD799D}"/>
            </a:ext>
          </a:extLst>
        </xdr:cNvPr>
        <xdr:cNvSpPr/>
      </xdr:nvSpPr>
      <xdr:spPr>
        <a:xfrm>
          <a:off x="6629400" y="2721429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419630</xdr:rowOff>
    </xdr:from>
    <xdr:to>
      <xdr:col>9</xdr:col>
      <xdr:colOff>499081</xdr:colOff>
      <xdr:row>12</xdr:row>
      <xdr:rowOff>747103</xdr:rowOff>
    </xdr:to>
    <xdr:pic>
      <xdr:nvPicPr>
        <xdr:cNvPr id="183" name="Picture 13">
          <a:extLst>
            <a:ext uri="{FF2B5EF4-FFF2-40B4-BE49-F238E27FC236}">
              <a16:creationId xmlns:a16="http://schemas.microsoft.com/office/drawing/2014/main" id="{71E4B585-F53B-4692-B287-CE287AB6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7503" y="4262287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92976</xdr:rowOff>
    </xdr:from>
    <xdr:to>
      <xdr:col>9</xdr:col>
      <xdr:colOff>540308</xdr:colOff>
      <xdr:row>15</xdr:row>
      <xdr:rowOff>85765</xdr:rowOff>
    </xdr:to>
    <xdr:pic>
      <xdr:nvPicPr>
        <xdr:cNvPr id="184" name="Picture 17">
          <a:extLst>
            <a:ext uri="{FF2B5EF4-FFF2-40B4-BE49-F238E27FC236}">
              <a16:creationId xmlns:a16="http://schemas.microsoft.com/office/drawing/2014/main" id="{4DF46252-7B8B-4AEF-9D6D-08160711A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8729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204710</xdr:rowOff>
    </xdr:from>
    <xdr:to>
      <xdr:col>9</xdr:col>
      <xdr:colOff>501550</xdr:colOff>
      <xdr:row>15</xdr:row>
      <xdr:rowOff>532413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id="{8ACB0A32-82F4-4F6D-9870-1E421E4B9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69972" y="5179481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419630</xdr:rowOff>
    </xdr:from>
    <xdr:to>
      <xdr:col>9</xdr:col>
      <xdr:colOff>1052196</xdr:colOff>
      <xdr:row>12</xdr:row>
      <xdr:rowOff>747103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DB49392B-27A0-4C86-81A1-52E0F0C2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0617" y="4262287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419630</xdr:rowOff>
    </xdr:from>
    <xdr:to>
      <xdr:col>9</xdr:col>
      <xdr:colOff>1605310</xdr:colOff>
      <xdr:row>12</xdr:row>
      <xdr:rowOff>747103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19EAD6A3-C3AA-45E5-BB24-BE7478A18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3731" y="4262287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419630</xdr:rowOff>
    </xdr:from>
    <xdr:to>
      <xdr:col>9</xdr:col>
      <xdr:colOff>2158425</xdr:colOff>
      <xdr:row>12</xdr:row>
      <xdr:rowOff>747103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10AA448D-4135-4E4C-B287-B48A78C53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26846" y="4262287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92976</xdr:rowOff>
    </xdr:from>
    <xdr:to>
      <xdr:col>9</xdr:col>
      <xdr:colOff>1086564</xdr:colOff>
      <xdr:row>15</xdr:row>
      <xdr:rowOff>85765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78C707E7-A115-4133-872F-21CC60626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54985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92976</xdr:rowOff>
    </xdr:from>
    <xdr:to>
      <xdr:col>9</xdr:col>
      <xdr:colOff>1632821</xdr:colOff>
      <xdr:row>15</xdr:row>
      <xdr:rowOff>85765</xdr:rowOff>
    </xdr:to>
    <xdr:pic>
      <xdr:nvPicPr>
        <xdr:cNvPr id="190" name="Picture 17">
          <a:extLst>
            <a:ext uri="{FF2B5EF4-FFF2-40B4-BE49-F238E27FC236}">
              <a16:creationId xmlns:a16="http://schemas.microsoft.com/office/drawing/2014/main" id="{FF8F1BA4-A220-4F2A-A304-EF07BCF64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01242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92976</xdr:rowOff>
    </xdr:from>
    <xdr:to>
      <xdr:col>9</xdr:col>
      <xdr:colOff>2179077</xdr:colOff>
      <xdr:row>15</xdr:row>
      <xdr:rowOff>85765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3752CC08-4129-4988-84D5-765526C30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47498" y="4741176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204710</xdr:rowOff>
    </xdr:from>
    <xdr:to>
      <xdr:col>9</xdr:col>
      <xdr:colOff>1053842</xdr:colOff>
      <xdr:row>15</xdr:row>
      <xdr:rowOff>532413</xdr:rowOff>
    </xdr:to>
    <xdr:pic>
      <xdr:nvPicPr>
        <xdr:cNvPr id="192" name="Picture 273">
          <a:extLst>
            <a:ext uri="{FF2B5EF4-FFF2-40B4-BE49-F238E27FC236}">
              <a16:creationId xmlns:a16="http://schemas.microsoft.com/office/drawing/2014/main" id="{CB0EC889-08C7-4037-ABD7-57D36AAD1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2263" y="5179481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204710</xdr:rowOff>
    </xdr:from>
    <xdr:to>
      <xdr:col>9</xdr:col>
      <xdr:colOff>1606132</xdr:colOff>
      <xdr:row>15</xdr:row>
      <xdr:rowOff>532413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CA7304E1-548B-4DBD-8B3B-05915AF4E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4553" y="5179481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204710</xdr:rowOff>
    </xdr:from>
    <xdr:to>
      <xdr:col>9</xdr:col>
      <xdr:colOff>2158423</xdr:colOff>
      <xdr:row>15</xdr:row>
      <xdr:rowOff>532413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id="{5B19A644-39ED-46C7-9F22-661F9436A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26844" y="5179481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95" name="Image 63">
          <a:extLst>
            <a:ext uri="{FF2B5EF4-FFF2-40B4-BE49-F238E27FC236}">
              <a16:creationId xmlns:a16="http://schemas.microsoft.com/office/drawing/2014/main" id="{0E72F87D-C107-4028-9863-45978EE03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96877" y="3042536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96" name="Image 63">
          <a:extLst>
            <a:ext uri="{FF2B5EF4-FFF2-40B4-BE49-F238E27FC236}">
              <a16:creationId xmlns:a16="http://schemas.microsoft.com/office/drawing/2014/main" id="{66440B60-13EF-4C88-989E-BB34B77C3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59824" y="3042536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97" name="Image 63">
          <a:extLst>
            <a:ext uri="{FF2B5EF4-FFF2-40B4-BE49-F238E27FC236}">
              <a16:creationId xmlns:a16="http://schemas.microsoft.com/office/drawing/2014/main" id="{39AF3D31-BF4C-4864-BEBD-B50B66872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22771" y="3042536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8" name="Image 63">
          <a:extLst>
            <a:ext uri="{FF2B5EF4-FFF2-40B4-BE49-F238E27FC236}">
              <a16:creationId xmlns:a16="http://schemas.microsoft.com/office/drawing/2014/main" id="{598BD7FC-F6CB-4B46-8B42-08E8ED52D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85718" y="3042536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114090</xdr:rowOff>
    </xdr:from>
    <xdr:to>
      <xdr:col>9</xdr:col>
      <xdr:colOff>462630</xdr:colOff>
      <xdr:row>12</xdr:row>
      <xdr:rowOff>326053</xdr:rowOff>
    </xdr:to>
    <xdr:pic>
      <xdr:nvPicPr>
        <xdr:cNvPr id="199" name="Image 57">
          <a:extLst>
            <a:ext uri="{FF2B5EF4-FFF2-40B4-BE49-F238E27FC236}">
              <a16:creationId xmlns:a16="http://schemas.microsoft.com/office/drawing/2014/main" id="{8B1BFD1C-EA34-41ED-A8FB-6E11978C0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67299" y="3956747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167474</xdr:rowOff>
    </xdr:from>
    <xdr:to>
      <xdr:col>9</xdr:col>
      <xdr:colOff>987445</xdr:colOff>
      <xdr:row>12</xdr:row>
      <xdr:rowOff>274692</xdr:rowOff>
    </xdr:to>
    <xdr:pic>
      <xdr:nvPicPr>
        <xdr:cNvPr id="200" name="Image 57">
          <a:extLst>
            <a:ext uri="{FF2B5EF4-FFF2-40B4-BE49-F238E27FC236}">
              <a16:creationId xmlns:a16="http://schemas.microsoft.com/office/drawing/2014/main" id="{0751E2C9-B6E7-4F7C-900A-6D518C7E0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01869" y="4010131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158863</xdr:rowOff>
    </xdr:from>
    <xdr:to>
      <xdr:col>9</xdr:col>
      <xdr:colOff>1638515</xdr:colOff>
      <xdr:row>12</xdr:row>
      <xdr:rowOff>276766</xdr:rowOff>
    </xdr:to>
    <xdr:pic>
      <xdr:nvPicPr>
        <xdr:cNvPr id="201" name="Image 57">
          <a:extLst>
            <a:ext uri="{FF2B5EF4-FFF2-40B4-BE49-F238E27FC236}">
              <a16:creationId xmlns:a16="http://schemas.microsoft.com/office/drawing/2014/main" id="{B8AFA48B-CF25-431F-9C83-58F207FE3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35699" y="4001520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207941</xdr:rowOff>
    </xdr:from>
    <xdr:to>
      <xdr:col>9</xdr:col>
      <xdr:colOff>2116689</xdr:colOff>
      <xdr:row>12</xdr:row>
      <xdr:rowOff>267071</xdr:rowOff>
    </xdr:to>
    <xdr:pic>
      <xdr:nvPicPr>
        <xdr:cNvPr id="202" name="Image 57">
          <a:extLst>
            <a:ext uri="{FF2B5EF4-FFF2-40B4-BE49-F238E27FC236}">
              <a16:creationId xmlns:a16="http://schemas.microsoft.com/office/drawing/2014/main" id="{77E549DD-8990-44EA-9046-1C0CE4C99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627217" y="4050598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110135</xdr:rowOff>
    </xdr:from>
    <xdr:to>
      <xdr:col>9</xdr:col>
      <xdr:colOff>2268588</xdr:colOff>
      <xdr:row>12</xdr:row>
      <xdr:rowOff>6741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6DC9B699-0140-4E67-AADB-2D319D2D9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87676" y="3637106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27773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A3C4351C-11A7-4DD4-8296-C4A76333D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75786" y="3352985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29541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C73FA406-2C6B-4770-B0B3-108FB97366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31730" y="3352985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43028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87C228A9-34A1-48FB-AAA8-C7F3C7EE9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309702" y="3361283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36610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D2E88199-69D1-4DD0-A655-2B8312349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87676" y="3352213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107167</xdr:rowOff>
    </xdr:from>
    <xdr:to>
      <xdr:col>9</xdr:col>
      <xdr:colOff>375326</xdr:colOff>
      <xdr:row>12</xdr:row>
      <xdr:rowOff>457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A720CED6-FEFC-4EB3-9241-46926CEB6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94414" y="3634138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105233</xdr:rowOff>
    </xdr:from>
    <xdr:to>
      <xdr:col>9</xdr:col>
      <xdr:colOff>1889934</xdr:colOff>
      <xdr:row>12</xdr:row>
      <xdr:rowOff>2391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F20B2735-D715-4D60-9AFC-2E82456E37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309022" y="3632204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107271</xdr:rowOff>
    </xdr:from>
    <xdr:to>
      <xdr:col>9</xdr:col>
      <xdr:colOff>753978</xdr:colOff>
      <xdr:row>12</xdr:row>
      <xdr:rowOff>353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9B25C2D8-7EE7-4D94-A44C-F258F11429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73066" y="3634242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111559</xdr:rowOff>
    </xdr:from>
    <xdr:to>
      <xdr:col>9</xdr:col>
      <xdr:colOff>1132630</xdr:colOff>
      <xdr:row>12</xdr:row>
      <xdr:rowOff>5189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C51F2016-52EF-4C83-87EB-90F3851A8D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51718" y="3638530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107862</xdr:rowOff>
    </xdr:from>
    <xdr:to>
      <xdr:col>9</xdr:col>
      <xdr:colOff>1511282</xdr:colOff>
      <xdr:row>11</xdr:row>
      <xdr:rowOff>163048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FA390E19-0B3B-4AF0-A018-8F66213E2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930370" y="3634833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37234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83F7EEB1-F80C-4371-A543-F74A3A321E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3758" y="3352985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25196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ABEA895F-51FA-4CE6-882F-50BA1FD7BF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97814" y="3343914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13F2568-B6A2-4C04-9A5F-D1582CE65A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90430" y="2771168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E33054E6-0E4B-4BD2-BBD2-F3FB0A2F2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323004" y="2790403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4726E3B3-E97B-4640-B4FB-C969F3CDFA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44350" y="2785501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9C448169-7DC9-494A-BF96-CA4B0B5F4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808394" y="2787539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1D8C75B7-34E9-4C76-B96F-AACB00767A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87046" y="2791827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0CAF15A7-631B-433C-BE8B-C262EE8B1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65698" y="2788130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1F8E7D87-1FBA-4D86-88DB-11BB11D03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FCD7E8D9-729B-445D-AB91-1C3A2DD6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BF31943A-5384-4A44-AA4B-945AA6B7C0FC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8005E04A-99BB-4560-93AC-D8C315D08C5E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927838</xdr:colOff>
      <xdr:row>22</xdr:row>
      <xdr:rowOff>409215</xdr:rowOff>
    </xdr:from>
    <xdr:to>
      <xdr:col>4</xdr:col>
      <xdr:colOff>45985</xdr:colOff>
      <xdr:row>22</xdr:row>
      <xdr:rowOff>521817</xdr:rowOff>
    </xdr:to>
    <xdr:pic>
      <xdr:nvPicPr>
        <xdr:cNvPr id="92" name="Image 57">
          <a:extLst>
            <a:ext uri="{FF2B5EF4-FFF2-40B4-BE49-F238E27FC236}">
              <a16:creationId xmlns:a16="http://schemas.microsoft.com/office/drawing/2014/main" id="{01E7EDFB-A788-4A09-8E9D-CE1F61AA1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80488" y="8429265"/>
          <a:ext cx="118272" cy="112602"/>
        </a:xfrm>
        <a:prstGeom prst="rect">
          <a:avLst/>
        </a:prstGeom>
      </xdr:spPr>
    </xdr:pic>
    <xdr:clientData/>
  </xdr:twoCellAnchor>
  <xdr:twoCellAnchor editAs="absolute">
    <xdr:from>
      <xdr:col>5</xdr:col>
      <xdr:colOff>868524</xdr:colOff>
      <xdr:row>21</xdr:row>
      <xdr:rowOff>292532</xdr:rowOff>
    </xdr:from>
    <xdr:to>
      <xdr:col>6</xdr:col>
      <xdr:colOff>86313</xdr:colOff>
      <xdr:row>21</xdr:row>
      <xdr:rowOff>522205</xdr:rowOff>
    </xdr:to>
    <xdr:pic>
      <xdr:nvPicPr>
        <xdr:cNvPr id="93" name="Image 63">
          <a:extLst>
            <a:ext uri="{FF2B5EF4-FFF2-40B4-BE49-F238E27FC236}">
              <a16:creationId xmlns:a16="http://schemas.microsoft.com/office/drawing/2014/main" id="{0970037E-7817-4525-9696-6E35F5C5C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21424" y="750295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B67A6810-2D29-47CD-A141-7C8516B89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FD708AE0-C90A-4F7C-A13E-2EC7191EB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6935BD0-5EA4-4AA1-830A-BE6C8E19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3</xdr:col>
      <xdr:colOff>343924</xdr:colOff>
      <xdr:row>12</xdr:row>
      <xdr:rowOff>438185</xdr:rowOff>
    </xdr:from>
    <xdr:to>
      <xdr:col>3</xdr:col>
      <xdr:colOff>681643</xdr:colOff>
      <xdr:row>12</xdr:row>
      <xdr:rowOff>770151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BE40770F-1913-433C-B75B-29BA48BCD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9404" y="42558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91508</xdr:colOff>
      <xdr:row>12</xdr:row>
      <xdr:rowOff>416338</xdr:rowOff>
    </xdr:from>
    <xdr:to>
      <xdr:col>7</xdr:col>
      <xdr:colOff>434346</xdr:colOff>
      <xdr:row>12</xdr:row>
      <xdr:rowOff>759238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5EA5D1CC-4731-4465-9DA7-266BE8A46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61728" y="4233958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513514</xdr:colOff>
      <xdr:row>12</xdr:row>
      <xdr:rowOff>412679</xdr:rowOff>
    </xdr:from>
    <xdr:to>
      <xdr:col>7</xdr:col>
      <xdr:colOff>853474</xdr:colOff>
      <xdr:row>12</xdr:row>
      <xdr:rowOff>744645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E62A2F84-9ACF-424A-8DF7-EF1742890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3734" y="4230299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127945</xdr:colOff>
      <xdr:row>15</xdr:row>
      <xdr:rowOff>406568</xdr:rowOff>
    </xdr:from>
    <xdr:to>
      <xdr:col>7</xdr:col>
      <xdr:colOff>470783</xdr:colOff>
      <xdr:row>15</xdr:row>
      <xdr:rowOff>749468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7150E110-A502-462D-85C4-847625CF9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98165" y="5351948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321156</xdr:colOff>
      <xdr:row>15</xdr:row>
      <xdr:rowOff>429996</xdr:rowOff>
    </xdr:from>
    <xdr:to>
      <xdr:col>3</xdr:col>
      <xdr:colOff>661116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8D73D73E-A1A3-4657-87E4-2C9C2D654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56636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9</xdr:row>
      <xdr:rowOff>401282</xdr:rowOff>
    </xdr:from>
    <xdr:to>
      <xdr:col>6</xdr:col>
      <xdr:colOff>620099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F3F62547-41AC-4927-A7FD-65C348ACF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21687</xdr:rowOff>
    </xdr:from>
    <xdr:to>
      <xdr:col>7</xdr:col>
      <xdr:colOff>864105</xdr:colOff>
      <xdr:row>1</xdr:row>
      <xdr:rowOff>509288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E02D341-8571-4BD1-99F5-E4D363FC2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1687"/>
          <a:ext cx="1420365" cy="876221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12</xdr:row>
      <xdr:rowOff>402655</xdr:rowOff>
    </xdr:from>
    <xdr:to>
      <xdr:col>6</xdr:col>
      <xdr:colOff>620099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01E7A6A6-F4F7-42AB-B817-3EB31F434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281915</xdr:colOff>
      <xdr:row>15</xdr:row>
      <xdr:rowOff>417757</xdr:rowOff>
    </xdr:from>
    <xdr:to>
      <xdr:col>6</xdr:col>
      <xdr:colOff>620099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CFF09701-5CCC-4825-9C44-6B7C1A490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52975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id="{5A207C35-DA2C-45A0-94C0-9AE5CD0DC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id="{33770FDE-0852-4E69-88D2-AD3E18E3E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id="{ABCC5CC1-E093-40E9-A8B1-380EC7B54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id="{4C475882-BD5F-4AF0-9249-BBE0B058A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id="{AA94B90A-14EF-4C31-ACDC-EF2B89B25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23" name="Image 63">
          <a:extLst>
            <a:ext uri="{FF2B5EF4-FFF2-40B4-BE49-F238E27FC236}">
              <a16:creationId xmlns:a16="http://schemas.microsoft.com/office/drawing/2014/main" id="{0337A9AA-ACEB-4398-A830-661F80A0D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24" name="Image 57">
          <a:extLst>
            <a:ext uri="{FF2B5EF4-FFF2-40B4-BE49-F238E27FC236}">
              <a16:creationId xmlns:a16="http://schemas.microsoft.com/office/drawing/2014/main" id="{3F5FAC3F-316E-4058-A0CF-962B615C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34" name="Image 63">
          <a:extLst>
            <a:ext uri="{FF2B5EF4-FFF2-40B4-BE49-F238E27FC236}">
              <a16:creationId xmlns:a16="http://schemas.microsoft.com/office/drawing/2014/main" id="{4E27A91D-43EA-4F0B-A93D-87E24374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35" name="Image 57">
          <a:extLst>
            <a:ext uri="{FF2B5EF4-FFF2-40B4-BE49-F238E27FC236}">
              <a16:creationId xmlns:a16="http://schemas.microsoft.com/office/drawing/2014/main" id="{6E116BCE-B0F8-410A-8226-471B1712D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7AA817FE-BA96-4F87-9EE2-9990168F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46" name="Image 57">
          <a:extLst>
            <a:ext uri="{FF2B5EF4-FFF2-40B4-BE49-F238E27FC236}">
              <a16:creationId xmlns:a16="http://schemas.microsoft.com/office/drawing/2014/main" id="{CA8E613A-057E-427B-8213-E1FD54C89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56" name="Image 57">
          <a:extLst>
            <a:ext uri="{FF2B5EF4-FFF2-40B4-BE49-F238E27FC236}">
              <a16:creationId xmlns:a16="http://schemas.microsoft.com/office/drawing/2014/main" id="{127A11D0-6599-434A-ADFE-5DD2C7482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62F7BE88-662A-4879-8565-42B377202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259080</xdr:colOff>
      <xdr:row>12</xdr:row>
      <xdr:rowOff>22860</xdr:rowOff>
    </xdr:from>
    <xdr:to>
      <xdr:col>1</xdr:col>
      <xdr:colOff>478864</xdr:colOff>
      <xdr:row>12</xdr:row>
      <xdr:rowOff>230720</xdr:rowOff>
    </xdr:to>
    <xdr:sp macro="" textlink="">
      <xdr:nvSpPr>
        <xdr:cNvPr id="121" name="Oval 120">
          <a:extLst>
            <a:ext uri="{FF2B5EF4-FFF2-40B4-BE49-F238E27FC236}">
              <a16:creationId xmlns:a16="http://schemas.microsoft.com/office/drawing/2014/main" id="{CACCED3B-E11B-433A-A368-9D45437DE3F2}"/>
            </a:ext>
          </a:extLst>
        </xdr:cNvPr>
        <xdr:cNvSpPr/>
      </xdr:nvSpPr>
      <xdr:spPr>
        <a:xfrm>
          <a:off x="39624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638020</xdr:colOff>
      <xdr:row>12</xdr:row>
      <xdr:rowOff>22860</xdr:rowOff>
    </xdr:from>
    <xdr:to>
      <xdr:col>1</xdr:col>
      <xdr:colOff>857804</xdr:colOff>
      <xdr:row>12</xdr:row>
      <xdr:rowOff>230720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id="{3C7FE370-D3F0-45AB-8E75-CB87B45A5132}"/>
            </a:ext>
          </a:extLst>
        </xdr:cNvPr>
        <xdr:cNvSpPr/>
      </xdr:nvSpPr>
      <xdr:spPr>
        <a:xfrm>
          <a:off x="7751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224624</xdr:colOff>
      <xdr:row>12</xdr:row>
      <xdr:rowOff>37217</xdr:rowOff>
    </xdr:from>
    <xdr:to>
      <xdr:col>2</xdr:col>
      <xdr:colOff>444408</xdr:colOff>
      <xdr:row>12</xdr:row>
      <xdr:rowOff>245077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E2D1B119-7272-4C6A-A94B-CC3A12813BEB}"/>
            </a:ext>
          </a:extLst>
        </xdr:cNvPr>
        <xdr:cNvSpPr/>
      </xdr:nvSpPr>
      <xdr:spPr>
        <a:xfrm>
          <a:off x="126094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603564</xdr:colOff>
      <xdr:row>12</xdr:row>
      <xdr:rowOff>37217</xdr:rowOff>
    </xdr:from>
    <xdr:to>
      <xdr:col>2</xdr:col>
      <xdr:colOff>823348</xdr:colOff>
      <xdr:row>12</xdr:row>
      <xdr:rowOff>245077</xdr:rowOff>
    </xdr:to>
    <xdr:sp macro="" textlink="">
      <xdr:nvSpPr>
        <xdr:cNvPr id="169" name="Oval 168">
          <a:extLst>
            <a:ext uri="{FF2B5EF4-FFF2-40B4-BE49-F238E27FC236}">
              <a16:creationId xmlns:a16="http://schemas.microsoft.com/office/drawing/2014/main" id="{3ECA5FC9-5974-4637-B6AB-689E9DBC2F29}"/>
            </a:ext>
          </a:extLst>
        </xdr:cNvPr>
        <xdr:cNvSpPr/>
      </xdr:nvSpPr>
      <xdr:spPr>
        <a:xfrm>
          <a:off x="163988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225508</xdr:colOff>
      <xdr:row>12</xdr:row>
      <xdr:rowOff>31694</xdr:rowOff>
    </xdr:from>
    <xdr:to>
      <xdr:col>3</xdr:col>
      <xdr:colOff>445292</xdr:colOff>
      <xdr:row>12</xdr:row>
      <xdr:rowOff>239554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id="{1624E1F3-7EF3-44B1-BAA0-A7F7FF63AAA1}"/>
            </a:ext>
          </a:extLst>
        </xdr:cNvPr>
        <xdr:cNvSpPr/>
      </xdr:nvSpPr>
      <xdr:spPr>
        <a:xfrm>
          <a:off x="216098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604448</xdr:colOff>
      <xdr:row>12</xdr:row>
      <xdr:rowOff>31694</xdr:rowOff>
    </xdr:from>
    <xdr:to>
      <xdr:col>3</xdr:col>
      <xdr:colOff>824232</xdr:colOff>
      <xdr:row>12</xdr:row>
      <xdr:rowOff>239554</xdr:rowOff>
    </xdr:to>
    <xdr:sp macro="" textlink="">
      <xdr:nvSpPr>
        <xdr:cNvPr id="171" name="Oval 170">
          <a:extLst>
            <a:ext uri="{FF2B5EF4-FFF2-40B4-BE49-F238E27FC236}">
              <a16:creationId xmlns:a16="http://schemas.microsoft.com/office/drawing/2014/main" id="{AEC1BDBB-3A9B-4A86-A622-6666F726A160}"/>
            </a:ext>
          </a:extLst>
        </xdr:cNvPr>
        <xdr:cNvSpPr/>
      </xdr:nvSpPr>
      <xdr:spPr>
        <a:xfrm>
          <a:off x="253992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305352</xdr:colOff>
      <xdr:row>9</xdr:row>
      <xdr:rowOff>38431</xdr:rowOff>
    </xdr:from>
    <xdr:to>
      <xdr:col>7</xdr:col>
      <xdr:colOff>525136</xdr:colOff>
      <xdr:row>9</xdr:row>
      <xdr:rowOff>246291</xdr:rowOff>
    </xdr:to>
    <xdr:sp macro="" textlink="">
      <xdr:nvSpPr>
        <xdr:cNvPr id="172" name="Oval 171">
          <a:extLst>
            <a:ext uri="{FF2B5EF4-FFF2-40B4-BE49-F238E27FC236}">
              <a16:creationId xmlns:a16="http://schemas.microsoft.com/office/drawing/2014/main" id="{7DCDD961-9FE4-4B3B-AAFD-7E2B683266B6}"/>
            </a:ext>
          </a:extLst>
        </xdr:cNvPr>
        <xdr:cNvSpPr/>
      </xdr:nvSpPr>
      <xdr:spPr>
        <a:xfrm>
          <a:off x="5837472" y="2735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D0FAEBE6-62E4-4173-83F9-C4FA6E18FC33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F9C6FF54-8F0A-44BA-99E1-EEBA0047C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8B558C68-0ED3-4B01-9CF8-908620C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A9B8D670-8DAC-4E50-BD35-F0655FCC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8" name="Picture 13">
          <a:extLst>
            <a:ext uri="{FF2B5EF4-FFF2-40B4-BE49-F238E27FC236}">
              <a16:creationId xmlns:a16="http://schemas.microsoft.com/office/drawing/2014/main" id="{4BD8A4E5-4331-421E-A57F-D578F0467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id="{061AE4C5-467C-4491-B77D-20313D6C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id="{EF333D15-3196-411D-A625-97A7FC451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F2FF883D-652E-44D2-8A6A-EFEEC6D71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0162FD93-17E7-4414-AC08-6FEFC37FF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83" name="Picture 17">
          <a:extLst>
            <a:ext uri="{FF2B5EF4-FFF2-40B4-BE49-F238E27FC236}">
              <a16:creationId xmlns:a16="http://schemas.microsoft.com/office/drawing/2014/main" id="{F230614A-2618-4B40-9C86-59EBCA3DA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84" name="Picture 273">
          <a:extLst>
            <a:ext uri="{FF2B5EF4-FFF2-40B4-BE49-F238E27FC236}">
              <a16:creationId xmlns:a16="http://schemas.microsoft.com/office/drawing/2014/main" id="{5ED324EF-72CF-4D06-AB1B-158996D8E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id="{958A6502-418D-431C-87A0-22CD7C68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D2D3ACB7-EBBB-4AE4-BA59-556728A36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7" name="Image 63">
          <a:extLst>
            <a:ext uri="{FF2B5EF4-FFF2-40B4-BE49-F238E27FC236}">
              <a16:creationId xmlns:a16="http://schemas.microsoft.com/office/drawing/2014/main" id="{D9127F8A-0450-40BE-B6E3-D6E2D5F61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8" name="Image 63">
          <a:extLst>
            <a:ext uri="{FF2B5EF4-FFF2-40B4-BE49-F238E27FC236}">
              <a16:creationId xmlns:a16="http://schemas.microsoft.com/office/drawing/2014/main" id="{A27897D2-B9C1-434B-8609-23A7F491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9" name="Image 63">
          <a:extLst>
            <a:ext uri="{FF2B5EF4-FFF2-40B4-BE49-F238E27FC236}">
              <a16:creationId xmlns:a16="http://schemas.microsoft.com/office/drawing/2014/main" id="{1555C4A8-EDCA-4959-9A77-5413F32C6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90" name="Image 63">
          <a:extLst>
            <a:ext uri="{FF2B5EF4-FFF2-40B4-BE49-F238E27FC236}">
              <a16:creationId xmlns:a16="http://schemas.microsoft.com/office/drawing/2014/main" id="{3CA5BCA6-A6DF-452D-83CA-5589543C2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91" name="Image 57">
          <a:extLst>
            <a:ext uri="{FF2B5EF4-FFF2-40B4-BE49-F238E27FC236}">
              <a16:creationId xmlns:a16="http://schemas.microsoft.com/office/drawing/2014/main" id="{B4AF5544-D56C-4932-98A5-FA8B23FE3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92" name="Image 57">
          <a:extLst>
            <a:ext uri="{FF2B5EF4-FFF2-40B4-BE49-F238E27FC236}">
              <a16:creationId xmlns:a16="http://schemas.microsoft.com/office/drawing/2014/main" id="{8B5AB3F4-A26E-417D-8378-06DE65FE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93" name="Image 57">
          <a:extLst>
            <a:ext uri="{FF2B5EF4-FFF2-40B4-BE49-F238E27FC236}">
              <a16:creationId xmlns:a16="http://schemas.microsoft.com/office/drawing/2014/main" id="{AE189A80-42D8-47C7-B429-14816FD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94" name="Image 57">
          <a:extLst>
            <a:ext uri="{FF2B5EF4-FFF2-40B4-BE49-F238E27FC236}">
              <a16:creationId xmlns:a16="http://schemas.microsoft.com/office/drawing/2014/main" id="{19B20735-CCFC-4CEB-A62B-06B6346457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B71C53A-7452-4667-8FF2-304F3C750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F20B5397-F665-4009-8C21-9AAC4333B4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D4E47128-BA38-47E1-AF64-48CA23FDE1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963AB94D-77E9-4E44-AE34-B7E13BF04D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69D69EE3-5126-44C1-AC7D-CFB54D0EF8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B7C8E9DA-FD6D-4C46-9784-F14392157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ED92C2F4-C5F1-4EE5-B3AE-F500A79B0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D35B9AEE-4F7D-48A1-B816-E676B35015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9AB7C6BE-B917-44F2-B913-CE34B2856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1A03071E-8E06-4170-B9B6-0BBDFF882A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C4E27417-8A02-4DD5-8958-7FC36FBF2D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6F8699CF-EDA5-44E2-A814-B66D1B7D6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7745731F-5089-4D65-B9B0-A9C86C92A0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14E8BF39-1B02-4881-8073-45C557E8AC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34C0A93-B6AF-49A0-925C-071097D31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145F67AC-304C-44FA-ACAE-DBC3617924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809085B7-16F1-4D99-AEC1-2B0E49A468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32B5828E-A360-4E19-9A30-04A612D47B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D0415CAD-203A-4E0B-A61B-166099E04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9" name="Image 57">
          <a:extLst>
            <a:ext uri="{FF2B5EF4-FFF2-40B4-BE49-F238E27FC236}">
              <a16:creationId xmlns:a16="http://schemas.microsoft.com/office/drawing/2014/main" id="{F0DF6AD3-8EA3-4E67-A633-A26B11137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5EFA0390-7FE0-488B-9D23-C642007ACAEA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08995BA6-E8D6-46FB-A781-8032196A5C6A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absolute">
    <xdr:from>
      <xdr:col>5</xdr:col>
      <xdr:colOff>849474</xdr:colOff>
      <xdr:row>21</xdr:row>
      <xdr:rowOff>302057</xdr:rowOff>
    </xdr:from>
    <xdr:to>
      <xdr:col>6</xdr:col>
      <xdr:colOff>67263</xdr:colOff>
      <xdr:row>21</xdr:row>
      <xdr:rowOff>531730</xdr:rowOff>
    </xdr:to>
    <xdr:pic>
      <xdr:nvPicPr>
        <xdr:cNvPr id="92" name="Image 63">
          <a:extLst>
            <a:ext uri="{FF2B5EF4-FFF2-40B4-BE49-F238E27FC236}">
              <a16:creationId xmlns:a16="http://schemas.microsoft.com/office/drawing/2014/main" id="{E9C86DC1-2E31-4792-911A-705931AC6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02374" y="751248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3</xdr:col>
      <xdr:colOff>937363</xdr:colOff>
      <xdr:row>22</xdr:row>
      <xdr:rowOff>409215</xdr:rowOff>
    </xdr:from>
    <xdr:to>
      <xdr:col>4</xdr:col>
      <xdr:colOff>55510</xdr:colOff>
      <xdr:row>22</xdr:row>
      <xdr:rowOff>521817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id="{BEF47AE9-1596-426B-9963-A2FD49A07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0013" y="8429265"/>
          <a:ext cx="118272" cy="11260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9AAC322F-2270-4D6A-8997-00A3C7BC1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F6508A7C-64EF-4B59-8346-6A3B5E23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96230F7B-2386-44DA-B00F-8F4B7D5F7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4</xdr:col>
      <xdr:colOff>309286</xdr:colOff>
      <xdr:row>12</xdr:row>
      <xdr:rowOff>438185</xdr:rowOff>
    </xdr:from>
    <xdr:to>
      <xdr:col>4</xdr:col>
      <xdr:colOff>647005</xdr:colOff>
      <xdr:row>12</xdr:row>
      <xdr:rowOff>770151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90C5B116-CAA3-4486-955A-B6FDD3596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82026" y="42558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91510</xdr:colOff>
      <xdr:row>15</xdr:row>
      <xdr:rowOff>399020</xdr:rowOff>
    </xdr:from>
    <xdr:to>
      <xdr:col>1</xdr:col>
      <xdr:colOff>434348</xdr:colOff>
      <xdr:row>15</xdr:row>
      <xdr:rowOff>741920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13018E2F-FC02-4416-A8C3-C5B4C6758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70" y="5344400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513516</xdr:colOff>
      <xdr:row>15</xdr:row>
      <xdr:rowOff>395361</xdr:rowOff>
    </xdr:from>
    <xdr:to>
      <xdr:col>1</xdr:col>
      <xdr:colOff>853476</xdr:colOff>
      <xdr:row>15</xdr:row>
      <xdr:rowOff>727327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8C55642A-95FA-4970-A7B8-BB6DCC9EC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0676" y="5340741"/>
          <a:ext cx="33996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127947</xdr:colOff>
      <xdr:row>18</xdr:row>
      <xdr:rowOff>406569</xdr:rowOff>
    </xdr:from>
    <xdr:to>
      <xdr:col>1</xdr:col>
      <xdr:colOff>470785</xdr:colOff>
      <xdr:row>18</xdr:row>
      <xdr:rowOff>749469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2CAFAF76-C29B-4AF5-B37B-6CD05E373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5107" y="6472089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286518</xdr:colOff>
      <xdr:row>15</xdr:row>
      <xdr:rowOff>429996</xdr:rowOff>
    </xdr:from>
    <xdr:to>
      <xdr:col>4</xdr:col>
      <xdr:colOff>626478</xdr:colOff>
      <xdr:row>15</xdr:row>
      <xdr:rowOff>761962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429401C3-D680-4DF7-9BE8-CA2A4058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59258" y="5375376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9</xdr:row>
      <xdr:rowOff>401282</xdr:rowOff>
    </xdr:from>
    <xdr:to>
      <xdr:col>7</xdr:col>
      <xdr:colOff>620209</xdr:colOff>
      <xdr:row>9</xdr:row>
      <xdr:rowOff>744182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04394C5C-990E-47BB-901D-30A071927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309876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0</xdr:row>
      <xdr:rowOff>29307</xdr:rowOff>
    </xdr:from>
    <xdr:to>
      <xdr:col>7</xdr:col>
      <xdr:colOff>856485</xdr:colOff>
      <xdr:row>1</xdr:row>
      <xdr:rowOff>516908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92825CC-1FE8-48C8-87F8-EF596E742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29307"/>
          <a:ext cx="1420365" cy="876221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12</xdr:row>
      <xdr:rowOff>402655</xdr:rowOff>
    </xdr:from>
    <xdr:to>
      <xdr:col>7</xdr:col>
      <xdr:colOff>620209</xdr:colOff>
      <xdr:row>12</xdr:row>
      <xdr:rowOff>745555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72CF714A-1A48-44E6-8677-F70D08879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4220275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282025</xdr:colOff>
      <xdr:row>15</xdr:row>
      <xdr:rowOff>417757</xdr:rowOff>
    </xdr:from>
    <xdr:to>
      <xdr:col>7</xdr:col>
      <xdr:colOff>620209</xdr:colOff>
      <xdr:row>15</xdr:row>
      <xdr:rowOff>760657</xdr:rowOff>
    </xdr:to>
    <xdr:pic>
      <xdr:nvPicPr>
        <xdr:cNvPr id="23" name="Picture 273">
          <a:extLst>
            <a:ext uri="{FF2B5EF4-FFF2-40B4-BE49-F238E27FC236}">
              <a16:creationId xmlns:a16="http://schemas.microsoft.com/office/drawing/2014/main" id="{81D99E9C-70BC-404A-8B99-E906855BD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2245" y="536313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720811</xdr:colOff>
      <xdr:row>21</xdr:row>
      <xdr:rowOff>248307</xdr:rowOff>
    </xdr:from>
    <xdr:to>
      <xdr:col>2</xdr:col>
      <xdr:colOff>132182</xdr:colOff>
      <xdr:row>21</xdr:row>
      <xdr:rowOff>591207</xdr:rowOff>
    </xdr:to>
    <xdr:pic>
      <xdr:nvPicPr>
        <xdr:cNvPr id="57" name="Picture 239">
          <a:extLst>
            <a:ext uri="{FF2B5EF4-FFF2-40B4-BE49-F238E27FC236}">
              <a16:creationId xmlns:a16="http://schemas.microsoft.com/office/drawing/2014/main" id="{1FC8976D-BAC1-4C5F-BD3D-0611B035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971" y="7433967"/>
          <a:ext cx="310531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60" name="Picture 17">
          <a:extLst>
            <a:ext uri="{FF2B5EF4-FFF2-40B4-BE49-F238E27FC236}">
              <a16:creationId xmlns:a16="http://schemas.microsoft.com/office/drawing/2014/main" id="{DC3C894A-110E-4092-9EF5-AA436A1F5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70989" cy="331966"/>
        </a:xfrm>
        <a:prstGeom prst="rect">
          <a:avLst/>
        </a:prstGeom>
      </xdr:spPr>
    </xdr:pic>
    <xdr:clientData/>
  </xdr:two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110" name="Picture 272">
          <a:extLst>
            <a:ext uri="{FF2B5EF4-FFF2-40B4-BE49-F238E27FC236}">
              <a16:creationId xmlns:a16="http://schemas.microsoft.com/office/drawing/2014/main" id="{14A49ABC-92AA-48F6-8B6D-D747784D6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64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111" name="Picture 17">
          <a:extLst>
            <a:ext uri="{FF2B5EF4-FFF2-40B4-BE49-F238E27FC236}">
              <a16:creationId xmlns:a16="http://schemas.microsoft.com/office/drawing/2014/main" id="{7F1EA540-9F39-4AAF-9676-3C9C56D07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365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112" name="Image 63">
          <a:extLst>
            <a:ext uri="{FF2B5EF4-FFF2-40B4-BE49-F238E27FC236}">
              <a16:creationId xmlns:a16="http://schemas.microsoft.com/office/drawing/2014/main" id="{94132754-9A58-4944-B75F-1E4B39CE2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316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20" name="Image 63">
          <a:extLst>
            <a:ext uri="{FF2B5EF4-FFF2-40B4-BE49-F238E27FC236}">
              <a16:creationId xmlns:a16="http://schemas.microsoft.com/office/drawing/2014/main" id="{682A8C63-28B2-4980-AAA2-773B21B39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21" name="Image 57">
          <a:extLst>
            <a:ext uri="{FF2B5EF4-FFF2-40B4-BE49-F238E27FC236}">
              <a16:creationId xmlns:a16="http://schemas.microsoft.com/office/drawing/2014/main" id="{511A4A14-BBCC-41C6-BDFF-1EB91AB82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62" name="Image 63">
          <a:extLst>
            <a:ext uri="{FF2B5EF4-FFF2-40B4-BE49-F238E27FC236}">
              <a16:creationId xmlns:a16="http://schemas.microsoft.com/office/drawing/2014/main" id="{4E174FA8-F3DA-4A7C-A44E-F3194E54F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63" name="Image 57">
          <a:extLst>
            <a:ext uri="{FF2B5EF4-FFF2-40B4-BE49-F238E27FC236}">
              <a16:creationId xmlns:a16="http://schemas.microsoft.com/office/drawing/2014/main" id="{F1A84517-DB60-4E88-BB5A-1BDB34B7E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12</xdr:row>
      <xdr:rowOff>149199</xdr:rowOff>
    </xdr:from>
    <xdr:to>
      <xdr:col>4</xdr:col>
      <xdr:colOff>351370</xdr:colOff>
      <xdr:row>12</xdr:row>
      <xdr:rowOff>378872</xdr:rowOff>
    </xdr:to>
    <xdr:pic>
      <xdr:nvPicPr>
        <xdr:cNvPr id="173" name="Image 63">
          <a:extLst>
            <a:ext uri="{FF2B5EF4-FFF2-40B4-BE49-F238E27FC236}">
              <a16:creationId xmlns:a16="http://schemas.microsoft.com/office/drawing/2014/main" id="{C67B2198-BA50-4B27-A7DD-5349512AD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12</xdr:row>
      <xdr:rowOff>156579</xdr:rowOff>
    </xdr:from>
    <xdr:to>
      <xdr:col>4</xdr:col>
      <xdr:colOff>726887</xdr:colOff>
      <xdr:row>12</xdr:row>
      <xdr:rowOff>371052</xdr:rowOff>
    </xdr:to>
    <xdr:pic>
      <xdr:nvPicPr>
        <xdr:cNvPr id="174" name="Image 57">
          <a:extLst>
            <a:ext uri="{FF2B5EF4-FFF2-40B4-BE49-F238E27FC236}">
              <a16:creationId xmlns:a16="http://schemas.microsoft.com/office/drawing/2014/main" id="{619DE74F-042A-4B2F-B973-B23FF3530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84" name="Image 57">
          <a:extLst>
            <a:ext uri="{FF2B5EF4-FFF2-40B4-BE49-F238E27FC236}">
              <a16:creationId xmlns:a16="http://schemas.microsoft.com/office/drawing/2014/main" id="{378521CA-B5BB-4558-B274-1DC4B82AA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86" name="Picture 273">
          <a:extLst>
            <a:ext uri="{FF2B5EF4-FFF2-40B4-BE49-F238E27FC236}">
              <a16:creationId xmlns:a16="http://schemas.microsoft.com/office/drawing/2014/main" id="{8A3D1124-457B-418C-9CEE-B2BF0461C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312420</xdr:colOff>
      <xdr:row>12</xdr:row>
      <xdr:rowOff>22860</xdr:rowOff>
    </xdr:from>
    <xdr:to>
      <xdr:col>1</xdr:col>
      <xdr:colOff>532204</xdr:colOff>
      <xdr:row>12</xdr:row>
      <xdr:rowOff>230720</xdr:rowOff>
    </xdr:to>
    <xdr:sp macro="" textlink="">
      <xdr:nvSpPr>
        <xdr:cNvPr id="132" name="Oval 131">
          <a:extLst>
            <a:ext uri="{FF2B5EF4-FFF2-40B4-BE49-F238E27FC236}">
              <a16:creationId xmlns:a16="http://schemas.microsoft.com/office/drawing/2014/main" id="{0BA10B4C-3A64-49FB-8E1A-0B31A6C3ED2C}"/>
            </a:ext>
          </a:extLst>
        </xdr:cNvPr>
        <xdr:cNvSpPr/>
      </xdr:nvSpPr>
      <xdr:spPr>
        <a:xfrm>
          <a:off x="44958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277964</xdr:colOff>
      <xdr:row>12</xdr:row>
      <xdr:rowOff>37217</xdr:rowOff>
    </xdr:from>
    <xdr:to>
      <xdr:col>2</xdr:col>
      <xdr:colOff>497748</xdr:colOff>
      <xdr:row>12</xdr:row>
      <xdr:rowOff>245077</xdr:rowOff>
    </xdr:to>
    <xdr:sp macro="" textlink="">
      <xdr:nvSpPr>
        <xdr:cNvPr id="134" name="Oval 133">
          <a:extLst>
            <a:ext uri="{FF2B5EF4-FFF2-40B4-BE49-F238E27FC236}">
              <a16:creationId xmlns:a16="http://schemas.microsoft.com/office/drawing/2014/main" id="{03A033C1-5B4C-4CC8-AE94-D990F3EE138C}"/>
            </a:ext>
          </a:extLst>
        </xdr:cNvPr>
        <xdr:cNvSpPr/>
      </xdr:nvSpPr>
      <xdr:spPr>
        <a:xfrm>
          <a:off x="131428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634044</xdr:colOff>
      <xdr:row>12</xdr:row>
      <xdr:rowOff>37217</xdr:rowOff>
    </xdr:from>
    <xdr:to>
      <xdr:col>2</xdr:col>
      <xdr:colOff>853828</xdr:colOff>
      <xdr:row>12</xdr:row>
      <xdr:rowOff>245077</xdr:rowOff>
    </xdr:to>
    <xdr:sp macro="" textlink="">
      <xdr:nvSpPr>
        <xdr:cNvPr id="135" name="Oval 134">
          <a:extLst>
            <a:ext uri="{FF2B5EF4-FFF2-40B4-BE49-F238E27FC236}">
              <a16:creationId xmlns:a16="http://schemas.microsoft.com/office/drawing/2014/main" id="{64286D80-489A-46DA-B4F0-D8F922BAC3B5}"/>
            </a:ext>
          </a:extLst>
        </xdr:cNvPr>
        <xdr:cNvSpPr/>
      </xdr:nvSpPr>
      <xdr:spPr>
        <a:xfrm>
          <a:off x="167036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248368</xdr:colOff>
      <xdr:row>12</xdr:row>
      <xdr:rowOff>31694</xdr:rowOff>
    </xdr:from>
    <xdr:to>
      <xdr:col>3</xdr:col>
      <xdr:colOff>468152</xdr:colOff>
      <xdr:row>12</xdr:row>
      <xdr:rowOff>239554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0A74ED30-D4BB-4C1C-9371-2C17DD10B1FD}"/>
            </a:ext>
          </a:extLst>
        </xdr:cNvPr>
        <xdr:cNvSpPr/>
      </xdr:nvSpPr>
      <xdr:spPr>
        <a:xfrm>
          <a:off x="218384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627308</xdr:colOff>
      <xdr:row>12</xdr:row>
      <xdr:rowOff>31694</xdr:rowOff>
    </xdr:from>
    <xdr:to>
      <xdr:col>3</xdr:col>
      <xdr:colOff>847092</xdr:colOff>
      <xdr:row>12</xdr:row>
      <xdr:rowOff>239554</xdr:rowOff>
    </xdr:to>
    <xdr:sp macro="" textlink="">
      <xdr:nvSpPr>
        <xdr:cNvPr id="137" name="Oval 136">
          <a:extLst>
            <a:ext uri="{FF2B5EF4-FFF2-40B4-BE49-F238E27FC236}">
              <a16:creationId xmlns:a16="http://schemas.microsoft.com/office/drawing/2014/main" id="{9AF1691A-FCC4-43F9-8ADD-E21ED3B50524}"/>
            </a:ext>
          </a:extLst>
        </xdr:cNvPr>
        <xdr:cNvSpPr/>
      </xdr:nvSpPr>
      <xdr:spPr>
        <a:xfrm>
          <a:off x="2562788" y="384931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244392</xdr:colOff>
      <xdr:row>12</xdr:row>
      <xdr:rowOff>46051</xdr:rowOff>
    </xdr:from>
    <xdr:to>
      <xdr:col>4</xdr:col>
      <xdr:colOff>464176</xdr:colOff>
      <xdr:row>12</xdr:row>
      <xdr:rowOff>253911</xdr:rowOff>
    </xdr:to>
    <xdr:sp macro="" textlink="">
      <xdr:nvSpPr>
        <xdr:cNvPr id="138" name="Oval 137">
          <a:extLst>
            <a:ext uri="{FF2B5EF4-FFF2-40B4-BE49-F238E27FC236}">
              <a16:creationId xmlns:a16="http://schemas.microsoft.com/office/drawing/2014/main" id="{B162EEB2-CD10-4088-96E7-AE3644872D4A}"/>
            </a:ext>
          </a:extLst>
        </xdr:cNvPr>
        <xdr:cNvSpPr/>
      </xdr:nvSpPr>
      <xdr:spPr>
        <a:xfrm>
          <a:off x="3079032" y="386367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623332</xdr:colOff>
      <xdr:row>12</xdr:row>
      <xdr:rowOff>46051</xdr:rowOff>
    </xdr:from>
    <xdr:to>
      <xdr:col>4</xdr:col>
      <xdr:colOff>843116</xdr:colOff>
      <xdr:row>12</xdr:row>
      <xdr:rowOff>253911</xdr:rowOff>
    </xdr:to>
    <xdr:sp macro="" textlink="">
      <xdr:nvSpPr>
        <xdr:cNvPr id="139" name="Oval 138">
          <a:extLst>
            <a:ext uri="{FF2B5EF4-FFF2-40B4-BE49-F238E27FC236}">
              <a16:creationId xmlns:a16="http://schemas.microsoft.com/office/drawing/2014/main" id="{12FABD9A-0935-40B4-B38E-581555ED060B}"/>
            </a:ext>
          </a:extLst>
        </xdr:cNvPr>
        <xdr:cNvSpPr/>
      </xdr:nvSpPr>
      <xdr:spPr>
        <a:xfrm>
          <a:off x="3457972" y="386367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3C2067EB-E21B-4C27-8C2B-998F80C03552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AA00AFC6-B58A-485F-8BAA-FC207EBA1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D8B857C6-337A-4677-AE12-F4DCC0E3B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45B591A4-3A3F-4A28-BA89-DBF6C96A3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C1567574-3637-4077-87B8-2AC4563FA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318E690D-927C-494F-AC88-ACB7172E4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107ABFE9-854C-4E94-B508-C0D90C5B5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4FA2BA90-5B50-498E-8934-A4302F839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F1C2A1A2-F7B2-49D6-88D5-C1AAD2415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085305D0-EAC6-4E84-ACBA-1F56316AB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F783E9C6-63A9-4ADD-A454-DF2D3842A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67145BCF-FE93-4643-B8D3-9DFE36EFC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291812B9-806D-45C0-B8B5-D78523682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53" name="Image 63">
          <a:extLst>
            <a:ext uri="{FF2B5EF4-FFF2-40B4-BE49-F238E27FC236}">
              <a16:creationId xmlns:a16="http://schemas.microsoft.com/office/drawing/2014/main" id="{F503A455-A83B-41A7-AF26-9597EBA2B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54" name="Image 63">
          <a:extLst>
            <a:ext uri="{FF2B5EF4-FFF2-40B4-BE49-F238E27FC236}">
              <a16:creationId xmlns:a16="http://schemas.microsoft.com/office/drawing/2014/main" id="{C18EC3A4-6F8C-4700-B09B-7EFDBB1CB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55" name="Image 63">
          <a:extLst>
            <a:ext uri="{FF2B5EF4-FFF2-40B4-BE49-F238E27FC236}">
              <a16:creationId xmlns:a16="http://schemas.microsoft.com/office/drawing/2014/main" id="{A2325DAB-52BA-4F8D-BF9C-8063E4D9B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56" name="Image 63">
          <a:extLst>
            <a:ext uri="{FF2B5EF4-FFF2-40B4-BE49-F238E27FC236}">
              <a16:creationId xmlns:a16="http://schemas.microsoft.com/office/drawing/2014/main" id="{299A860F-8CC0-4D85-A9A5-3CCF23462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57" name="Image 57">
          <a:extLst>
            <a:ext uri="{FF2B5EF4-FFF2-40B4-BE49-F238E27FC236}">
              <a16:creationId xmlns:a16="http://schemas.microsoft.com/office/drawing/2014/main" id="{69BD481B-73FC-4C88-BFB9-A5BAEEF3D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58" name="Image 57">
          <a:extLst>
            <a:ext uri="{FF2B5EF4-FFF2-40B4-BE49-F238E27FC236}">
              <a16:creationId xmlns:a16="http://schemas.microsoft.com/office/drawing/2014/main" id="{11553DE2-5E43-4084-9252-B1DFEF5A3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59" name="Image 57">
          <a:extLst>
            <a:ext uri="{FF2B5EF4-FFF2-40B4-BE49-F238E27FC236}">
              <a16:creationId xmlns:a16="http://schemas.microsoft.com/office/drawing/2014/main" id="{CDD4798C-0D4B-4D5D-97D1-119662F1F4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60" name="Image 57">
          <a:extLst>
            <a:ext uri="{FF2B5EF4-FFF2-40B4-BE49-F238E27FC236}">
              <a16:creationId xmlns:a16="http://schemas.microsoft.com/office/drawing/2014/main" id="{8000FFA9-560E-42F9-B31F-7A7D65E560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914927D5-437B-48A1-82EF-14209A485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6A07127D-BBD3-4D0D-87B3-71FE500015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5F215AFD-DD75-447F-8F01-6B28DA7CC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ED5513A0-9F57-4F7B-A2E4-E8D930A2D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142366FC-30A5-45D8-87AC-ED288C0600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C935B87-1C0B-4E8A-90E9-F4A428301D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D4B24D22-3C7A-48A5-9E51-F659AA9E6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BB5A6998-1C2D-468F-ABB6-122026996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E5A75AA-3260-4C09-8AF1-B1937A9F45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CA7A8082-C1D4-4649-9229-BB079E303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81B8B149-4B7B-4FB2-A5AC-F780A95F33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6EB97EF8-095F-4DD5-826C-6A645FEE41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9F536963-7BC2-45CB-8B6F-0EAE74690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8D23624D-319D-4DF2-848B-56BD495CB4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44493468-009C-4EAA-B31D-914B91A8AB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47715E0-F6DE-45FF-9941-0E115D2BA7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B9FA9029-761E-41DE-BA39-8662B7632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203B2EDA-73D3-41D6-991A-B7886F65F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9ED57BF4-0303-4F1E-94D6-6D35385B7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6" name="Image 57">
          <a:extLst>
            <a:ext uri="{FF2B5EF4-FFF2-40B4-BE49-F238E27FC236}">
              <a16:creationId xmlns:a16="http://schemas.microsoft.com/office/drawing/2014/main" id="{31CA23D8-0A7A-4C86-98C3-614A81F5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2BCA6499-9F7E-4FC5-974B-EC175ECFD515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112565C5-9175-4537-9859-07248D4DAA15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908788</xdr:colOff>
      <xdr:row>22</xdr:row>
      <xdr:rowOff>409215</xdr:rowOff>
    </xdr:from>
    <xdr:to>
      <xdr:col>4</xdr:col>
      <xdr:colOff>26935</xdr:colOff>
      <xdr:row>22</xdr:row>
      <xdr:rowOff>521817</xdr:rowOff>
    </xdr:to>
    <xdr:pic>
      <xdr:nvPicPr>
        <xdr:cNvPr id="93" name="Image 57">
          <a:extLst>
            <a:ext uri="{FF2B5EF4-FFF2-40B4-BE49-F238E27FC236}">
              <a16:creationId xmlns:a16="http://schemas.microsoft.com/office/drawing/2014/main" id="{EABC8E70-8650-4447-A376-01E62D1C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61438" y="8429265"/>
          <a:ext cx="118272" cy="112602"/>
        </a:xfrm>
        <a:prstGeom prst="rect">
          <a:avLst/>
        </a:prstGeom>
      </xdr:spPr>
    </xdr:pic>
    <xdr:clientData/>
  </xdr:twoCellAnchor>
  <xdr:twoCellAnchor editAs="absolute">
    <xdr:from>
      <xdr:col>5</xdr:col>
      <xdr:colOff>858027</xdr:colOff>
      <xdr:row>21</xdr:row>
      <xdr:rowOff>359207</xdr:rowOff>
    </xdr:from>
    <xdr:to>
      <xdr:col>6</xdr:col>
      <xdr:colOff>75816</xdr:colOff>
      <xdr:row>21</xdr:row>
      <xdr:rowOff>588880</xdr:rowOff>
    </xdr:to>
    <xdr:pic>
      <xdr:nvPicPr>
        <xdr:cNvPr id="94" name="Image 63">
          <a:extLst>
            <a:ext uri="{FF2B5EF4-FFF2-40B4-BE49-F238E27FC236}">
              <a16:creationId xmlns:a16="http://schemas.microsoft.com/office/drawing/2014/main" id="{762D0EFE-3347-4233-9FD3-946A0B640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0927" y="7569632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803EC58D-348B-4674-A765-265256470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23830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3986C100-9CE7-43B4-A309-2F65F296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238308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96541589-81EA-40E0-B7B3-60B3A33E2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93FD8096-6913-4DE9-B051-4AD3102F8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2</xdr:col>
      <xdr:colOff>320644</xdr:colOff>
      <xdr:row>12</xdr:row>
      <xdr:rowOff>412679</xdr:rowOff>
    </xdr:from>
    <xdr:to>
      <xdr:col>2</xdr:col>
      <xdr:colOff>660604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D5017C36-59D1-4618-9673-1219C9780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6964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9</xdr:row>
      <xdr:rowOff>401282</xdr:rowOff>
    </xdr:from>
    <xdr:to>
      <xdr:col>1</xdr:col>
      <xdr:colOff>629242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48188230-0D15-4726-B64A-80109557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218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83192363-9973-4ED4-AA93-626639B0F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14900" y="29307"/>
          <a:ext cx="1417124" cy="881301"/>
        </a:xfrm>
        <a:prstGeom prst="rect">
          <a:avLst/>
        </a:prstGeom>
      </xdr:spPr>
    </xdr:pic>
    <xdr:clientData/>
  </xdr:oneCellAnchor>
  <xdr:twoCellAnchor>
    <xdr:from>
      <xdr:col>2</xdr:col>
      <xdr:colOff>104299</xdr:colOff>
      <xdr:row>9</xdr:row>
      <xdr:rowOff>420199</xdr:rowOff>
    </xdr:from>
    <xdr:to>
      <xdr:col>2</xdr:col>
      <xdr:colOff>442483</xdr:colOff>
      <xdr:row>9</xdr:row>
      <xdr:rowOff>766898</xdr:rowOff>
    </xdr:to>
    <xdr:pic>
      <xdr:nvPicPr>
        <xdr:cNvPr id="140" name="Picture 272">
          <a:extLst>
            <a:ext uri="{FF2B5EF4-FFF2-40B4-BE49-F238E27FC236}">
              <a16:creationId xmlns:a16="http://schemas.microsoft.com/office/drawing/2014/main" id="{2ED7A843-054F-40AD-863F-321A38A5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459" y="423781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504439</xdr:colOff>
      <xdr:row>9</xdr:row>
      <xdr:rowOff>420868</xdr:rowOff>
    </xdr:from>
    <xdr:to>
      <xdr:col>2</xdr:col>
      <xdr:colOff>844399</xdr:colOff>
      <xdr:row>9</xdr:row>
      <xdr:rowOff>752834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F07EA51C-DDBB-4867-B12C-2B3235BF9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599" y="4238488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199571</xdr:colOff>
      <xdr:row>9</xdr:row>
      <xdr:rowOff>148078</xdr:rowOff>
    </xdr:from>
    <xdr:to>
      <xdr:col>2</xdr:col>
      <xdr:colOff>417485</xdr:colOff>
      <xdr:row>9</xdr:row>
      <xdr:rowOff>377751</xdr:rowOff>
    </xdr:to>
    <xdr:pic>
      <xdr:nvPicPr>
        <xdr:cNvPr id="142" name="Image 63">
          <a:extLst>
            <a:ext uri="{FF2B5EF4-FFF2-40B4-BE49-F238E27FC236}">
              <a16:creationId xmlns:a16="http://schemas.microsoft.com/office/drawing/2014/main" id="{029D9BA2-9F73-4EC5-9D39-007D744DA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31" y="3965698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9</xdr:row>
      <xdr:rowOff>149199</xdr:rowOff>
    </xdr:from>
    <xdr:to>
      <xdr:col>3</xdr:col>
      <xdr:colOff>351370</xdr:colOff>
      <xdr:row>9</xdr:row>
      <xdr:rowOff>378872</xdr:rowOff>
    </xdr:to>
    <xdr:pic>
      <xdr:nvPicPr>
        <xdr:cNvPr id="150" name="Image 63">
          <a:extLst>
            <a:ext uri="{FF2B5EF4-FFF2-40B4-BE49-F238E27FC236}">
              <a16:creationId xmlns:a16="http://schemas.microsoft.com/office/drawing/2014/main" id="{89AC8249-16B0-4A0F-B725-273F68F19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977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9</xdr:row>
      <xdr:rowOff>156579</xdr:rowOff>
    </xdr:from>
    <xdr:to>
      <xdr:col>3</xdr:col>
      <xdr:colOff>726887</xdr:colOff>
      <xdr:row>9</xdr:row>
      <xdr:rowOff>371052</xdr:rowOff>
    </xdr:to>
    <xdr:pic>
      <xdr:nvPicPr>
        <xdr:cNvPr id="151" name="Image 57">
          <a:extLst>
            <a:ext uri="{FF2B5EF4-FFF2-40B4-BE49-F238E27FC236}">
              <a16:creationId xmlns:a16="http://schemas.microsoft.com/office/drawing/2014/main" id="{3A49F2CE-6286-4E23-8B66-FFCCA1618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847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61" name="Image 63">
          <a:extLst>
            <a:ext uri="{FF2B5EF4-FFF2-40B4-BE49-F238E27FC236}">
              <a16:creationId xmlns:a16="http://schemas.microsoft.com/office/drawing/2014/main" id="{80DE584D-482F-4D89-812E-28FCFAA3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6893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62" name="Image 57">
          <a:extLst>
            <a:ext uri="{FF2B5EF4-FFF2-40B4-BE49-F238E27FC236}">
              <a16:creationId xmlns:a16="http://schemas.microsoft.com/office/drawing/2014/main" id="{F9A658A4-1E5B-4BAF-AC04-3F88E20C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72" name="Image 63">
          <a:extLst>
            <a:ext uri="{FF2B5EF4-FFF2-40B4-BE49-F238E27FC236}">
              <a16:creationId xmlns:a16="http://schemas.microsoft.com/office/drawing/2014/main" id="{C6C1607C-46CA-435E-B961-64573AE1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809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73" name="Image 57">
          <a:extLst>
            <a:ext uri="{FF2B5EF4-FFF2-40B4-BE49-F238E27FC236}">
              <a16:creationId xmlns:a16="http://schemas.microsoft.com/office/drawing/2014/main" id="{555A88C6-C5B8-4631-974C-5AFE65F0E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83" name="Image 57">
          <a:extLst>
            <a:ext uri="{FF2B5EF4-FFF2-40B4-BE49-F238E27FC236}">
              <a16:creationId xmlns:a16="http://schemas.microsoft.com/office/drawing/2014/main" id="{1A484D36-7A7A-40C6-A35A-797619791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85" name="Picture 273">
          <a:extLst>
            <a:ext uri="{FF2B5EF4-FFF2-40B4-BE49-F238E27FC236}">
              <a16:creationId xmlns:a16="http://schemas.microsoft.com/office/drawing/2014/main" id="{8FCD53C1-1B7E-4CFE-8057-EE00A13A7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2</xdr:col>
      <xdr:colOff>293476</xdr:colOff>
      <xdr:row>9</xdr:row>
      <xdr:rowOff>19659</xdr:rowOff>
    </xdr:from>
    <xdr:to>
      <xdr:col>2</xdr:col>
      <xdr:colOff>513260</xdr:colOff>
      <xdr:row>9</xdr:row>
      <xdr:rowOff>227519</xdr:rowOff>
    </xdr:to>
    <xdr:sp macro="" textlink="">
      <xdr:nvSpPr>
        <xdr:cNvPr id="195" name="Oval 194">
          <a:extLst>
            <a:ext uri="{FF2B5EF4-FFF2-40B4-BE49-F238E27FC236}">
              <a16:creationId xmlns:a16="http://schemas.microsoft.com/office/drawing/2014/main" id="{D44B6DC7-25F8-46DF-A302-7FD847A2A5C0}"/>
            </a:ext>
          </a:extLst>
        </xdr:cNvPr>
        <xdr:cNvSpPr/>
      </xdr:nvSpPr>
      <xdr:spPr>
        <a:xfrm>
          <a:off x="1329796" y="2717139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259020</xdr:colOff>
      <xdr:row>9</xdr:row>
      <xdr:rowOff>34016</xdr:rowOff>
    </xdr:from>
    <xdr:to>
      <xdr:col>3</xdr:col>
      <xdr:colOff>478804</xdr:colOff>
      <xdr:row>9</xdr:row>
      <xdr:rowOff>241876</xdr:rowOff>
    </xdr:to>
    <xdr:sp macro="" textlink="">
      <xdr:nvSpPr>
        <xdr:cNvPr id="197" name="Oval 196">
          <a:extLst>
            <a:ext uri="{FF2B5EF4-FFF2-40B4-BE49-F238E27FC236}">
              <a16:creationId xmlns:a16="http://schemas.microsoft.com/office/drawing/2014/main" id="{18286F0A-5BBC-4D70-BBA8-F17C0B0C1ABA}"/>
            </a:ext>
          </a:extLst>
        </xdr:cNvPr>
        <xdr:cNvSpPr/>
      </xdr:nvSpPr>
      <xdr:spPr>
        <a:xfrm>
          <a:off x="2194500" y="273149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637960</xdr:colOff>
      <xdr:row>9</xdr:row>
      <xdr:rowOff>34016</xdr:rowOff>
    </xdr:from>
    <xdr:to>
      <xdr:col>3</xdr:col>
      <xdr:colOff>857744</xdr:colOff>
      <xdr:row>9</xdr:row>
      <xdr:rowOff>241876</xdr:rowOff>
    </xdr:to>
    <xdr:sp macro="" textlink="">
      <xdr:nvSpPr>
        <xdr:cNvPr id="198" name="Oval 197">
          <a:extLst>
            <a:ext uri="{FF2B5EF4-FFF2-40B4-BE49-F238E27FC236}">
              <a16:creationId xmlns:a16="http://schemas.microsoft.com/office/drawing/2014/main" id="{F5108118-729B-43D9-A4CE-A9111FB3B9D7}"/>
            </a:ext>
          </a:extLst>
        </xdr:cNvPr>
        <xdr:cNvSpPr/>
      </xdr:nvSpPr>
      <xdr:spPr>
        <a:xfrm>
          <a:off x="2573440" y="2731496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259904</xdr:colOff>
      <xdr:row>9</xdr:row>
      <xdr:rowOff>28493</xdr:rowOff>
    </xdr:from>
    <xdr:to>
      <xdr:col>4</xdr:col>
      <xdr:colOff>479688</xdr:colOff>
      <xdr:row>9</xdr:row>
      <xdr:rowOff>236353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id="{F835F230-60DE-4A68-BF63-3BE8F9C0FEBF}"/>
            </a:ext>
          </a:extLst>
        </xdr:cNvPr>
        <xdr:cNvSpPr/>
      </xdr:nvSpPr>
      <xdr:spPr>
        <a:xfrm>
          <a:off x="3094544" y="2725973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638844</xdr:colOff>
      <xdr:row>9</xdr:row>
      <xdr:rowOff>28493</xdr:rowOff>
    </xdr:from>
    <xdr:to>
      <xdr:col>4</xdr:col>
      <xdr:colOff>858628</xdr:colOff>
      <xdr:row>9</xdr:row>
      <xdr:rowOff>236353</xdr:rowOff>
    </xdr:to>
    <xdr:sp macro="" textlink="">
      <xdr:nvSpPr>
        <xdr:cNvPr id="200" name="Oval 199">
          <a:extLst>
            <a:ext uri="{FF2B5EF4-FFF2-40B4-BE49-F238E27FC236}">
              <a16:creationId xmlns:a16="http://schemas.microsoft.com/office/drawing/2014/main" id="{21E83C07-E271-4026-AAD9-CE39E42BF803}"/>
            </a:ext>
          </a:extLst>
        </xdr:cNvPr>
        <xdr:cNvSpPr/>
      </xdr:nvSpPr>
      <xdr:spPr>
        <a:xfrm>
          <a:off x="3473484" y="2725973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225448</xdr:colOff>
      <xdr:row>9</xdr:row>
      <xdr:rowOff>42850</xdr:rowOff>
    </xdr:from>
    <xdr:to>
      <xdr:col>5</xdr:col>
      <xdr:colOff>445232</xdr:colOff>
      <xdr:row>9</xdr:row>
      <xdr:rowOff>250710</xdr:rowOff>
    </xdr:to>
    <xdr:sp macro="" textlink="">
      <xdr:nvSpPr>
        <xdr:cNvPr id="201" name="Oval 200">
          <a:extLst>
            <a:ext uri="{FF2B5EF4-FFF2-40B4-BE49-F238E27FC236}">
              <a16:creationId xmlns:a16="http://schemas.microsoft.com/office/drawing/2014/main" id="{3552CA3F-9DA2-46BB-BB30-BA1B0C9CB741}"/>
            </a:ext>
          </a:extLst>
        </xdr:cNvPr>
        <xdr:cNvSpPr/>
      </xdr:nvSpPr>
      <xdr:spPr>
        <a:xfrm>
          <a:off x="3959248" y="27403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604388</xdr:colOff>
      <xdr:row>9</xdr:row>
      <xdr:rowOff>42850</xdr:rowOff>
    </xdr:from>
    <xdr:to>
      <xdr:col>5</xdr:col>
      <xdr:colOff>824172</xdr:colOff>
      <xdr:row>9</xdr:row>
      <xdr:rowOff>250710</xdr:rowOff>
    </xdr:to>
    <xdr:sp macro="" textlink="">
      <xdr:nvSpPr>
        <xdr:cNvPr id="202" name="Oval 201">
          <a:extLst>
            <a:ext uri="{FF2B5EF4-FFF2-40B4-BE49-F238E27FC236}">
              <a16:creationId xmlns:a16="http://schemas.microsoft.com/office/drawing/2014/main" id="{7FC236EE-E1D2-4E61-86DE-34EBEE91B3ED}"/>
            </a:ext>
          </a:extLst>
        </xdr:cNvPr>
        <xdr:cNvSpPr/>
      </xdr:nvSpPr>
      <xdr:spPr>
        <a:xfrm>
          <a:off x="4338188" y="274033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203" name="Rectangle 202">
          <a:extLst>
            <a:ext uri="{FF2B5EF4-FFF2-40B4-BE49-F238E27FC236}">
              <a16:creationId xmlns:a16="http://schemas.microsoft.com/office/drawing/2014/main" id="{44510051-C8A5-419B-8890-48EAE54436A8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204" name="Picture 13">
          <a:extLst>
            <a:ext uri="{FF2B5EF4-FFF2-40B4-BE49-F238E27FC236}">
              <a16:creationId xmlns:a16="http://schemas.microsoft.com/office/drawing/2014/main" id="{E4C22D30-628D-474C-8544-81D856CC8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205" name="Picture 17">
          <a:extLst>
            <a:ext uri="{FF2B5EF4-FFF2-40B4-BE49-F238E27FC236}">
              <a16:creationId xmlns:a16="http://schemas.microsoft.com/office/drawing/2014/main" id="{9127C895-A70D-432B-A70B-C8AB340FC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206" name="Picture 273">
          <a:extLst>
            <a:ext uri="{FF2B5EF4-FFF2-40B4-BE49-F238E27FC236}">
              <a16:creationId xmlns:a16="http://schemas.microsoft.com/office/drawing/2014/main" id="{C1F578D4-96E4-4F89-BF24-95DFCA49F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207" name="Picture 13">
          <a:extLst>
            <a:ext uri="{FF2B5EF4-FFF2-40B4-BE49-F238E27FC236}">
              <a16:creationId xmlns:a16="http://schemas.microsoft.com/office/drawing/2014/main" id="{CB524707-0B97-4BE3-AED1-19D35DB82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208" name="Picture 13">
          <a:extLst>
            <a:ext uri="{FF2B5EF4-FFF2-40B4-BE49-F238E27FC236}">
              <a16:creationId xmlns:a16="http://schemas.microsoft.com/office/drawing/2014/main" id="{DF90B69B-FA00-48ED-B395-F7E766418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209" name="Picture 13">
          <a:extLst>
            <a:ext uri="{FF2B5EF4-FFF2-40B4-BE49-F238E27FC236}">
              <a16:creationId xmlns:a16="http://schemas.microsoft.com/office/drawing/2014/main" id="{571EDAF9-C901-4E3F-B3EB-A94B0B0A4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id="{15994F76-AEDF-4490-A9BD-05AD81E52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211" name="Picture 17">
          <a:extLst>
            <a:ext uri="{FF2B5EF4-FFF2-40B4-BE49-F238E27FC236}">
              <a16:creationId xmlns:a16="http://schemas.microsoft.com/office/drawing/2014/main" id="{376B6821-6C4E-4984-A854-7EC4A6C41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212" name="Picture 17">
          <a:extLst>
            <a:ext uri="{FF2B5EF4-FFF2-40B4-BE49-F238E27FC236}">
              <a16:creationId xmlns:a16="http://schemas.microsoft.com/office/drawing/2014/main" id="{D52DC1B7-90FD-439E-AF74-1E9F98EB9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213" name="Picture 273">
          <a:extLst>
            <a:ext uri="{FF2B5EF4-FFF2-40B4-BE49-F238E27FC236}">
              <a16:creationId xmlns:a16="http://schemas.microsoft.com/office/drawing/2014/main" id="{0D2CCD7D-7824-4A31-BD67-2E61164CC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214" name="Picture 273">
          <a:extLst>
            <a:ext uri="{FF2B5EF4-FFF2-40B4-BE49-F238E27FC236}">
              <a16:creationId xmlns:a16="http://schemas.microsoft.com/office/drawing/2014/main" id="{678B6A26-3B35-438B-8B22-B7813A586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215" name="Picture 273">
          <a:extLst>
            <a:ext uri="{FF2B5EF4-FFF2-40B4-BE49-F238E27FC236}">
              <a16:creationId xmlns:a16="http://schemas.microsoft.com/office/drawing/2014/main" id="{3763D2A2-2CD9-4BD1-A76E-AD5C93E99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216" name="Image 63">
          <a:extLst>
            <a:ext uri="{FF2B5EF4-FFF2-40B4-BE49-F238E27FC236}">
              <a16:creationId xmlns:a16="http://schemas.microsoft.com/office/drawing/2014/main" id="{E5EFFE15-50C7-4E86-A930-0076A022C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217" name="Image 63">
          <a:extLst>
            <a:ext uri="{FF2B5EF4-FFF2-40B4-BE49-F238E27FC236}">
              <a16:creationId xmlns:a16="http://schemas.microsoft.com/office/drawing/2014/main" id="{26FF4E14-2A78-4F83-A3C6-0742C7133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218" name="Image 63">
          <a:extLst>
            <a:ext uri="{FF2B5EF4-FFF2-40B4-BE49-F238E27FC236}">
              <a16:creationId xmlns:a16="http://schemas.microsoft.com/office/drawing/2014/main" id="{EE767CEE-2804-4BD2-B3FA-50C4D0942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219" name="Image 63">
          <a:extLst>
            <a:ext uri="{FF2B5EF4-FFF2-40B4-BE49-F238E27FC236}">
              <a16:creationId xmlns:a16="http://schemas.microsoft.com/office/drawing/2014/main" id="{68D92AD2-FD31-4CCE-8BC0-3E404C069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220" name="Image 57">
          <a:extLst>
            <a:ext uri="{FF2B5EF4-FFF2-40B4-BE49-F238E27FC236}">
              <a16:creationId xmlns:a16="http://schemas.microsoft.com/office/drawing/2014/main" id="{DBAC8685-D922-4FF1-8A97-68DFB6955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221" name="Image 57">
          <a:extLst>
            <a:ext uri="{FF2B5EF4-FFF2-40B4-BE49-F238E27FC236}">
              <a16:creationId xmlns:a16="http://schemas.microsoft.com/office/drawing/2014/main" id="{F29EBFCA-EE2C-4E5D-8CD5-97238CBEB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222" name="Image 57">
          <a:extLst>
            <a:ext uri="{FF2B5EF4-FFF2-40B4-BE49-F238E27FC236}">
              <a16:creationId xmlns:a16="http://schemas.microsoft.com/office/drawing/2014/main" id="{C518AD01-4117-44A4-9482-1949D45FEC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223" name="Image 57">
          <a:extLst>
            <a:ext uri="{FF2B5EF4-FFF2-40B4-BE49-F238E27FC236}">
              <a16:creationId xmlns:a16="http://schemas.microsoft.com/office/drawing/2014/main" id="{029A2E76-A96E-45C3-8E60-92875E855A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2174E98F-3B64-4074-BEE5-341B0CC7D1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BA674068-5C9F-4FC0-BF50-465C45830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4779B00E-CAF4-4C18-BCD8-C55BFFA92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C09A00AE-8BB6-40BE-BE38-70DC16B3F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B89E4973-58E7-47D1-9DFD-234E21ED5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78090118-63B2-4B3B-B88D-32DAA0809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7209EF6A-10C7-4294-A023-101E329419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99BE03A3-FA3C-4320-AE64-477AB9DB7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29BC08CA-816B-49D3-8C07-34D4E4054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9A2F6390-4EB2-45D4-8D9E-91BBBC830E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8EA632A3-5B7A-4CA4-828C-2D50CBB830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74756"/>
          <a:ext cx="210312" cy="2188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D83E3040-E07F-4C40-B399-9458FD1E2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6015BA8A-0E97-44DC-9A62-650187857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CDDE138B-9310-4F00-9DF1-B070BE75EC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D7E63647-EB3B-49C9-A38A-5B4A8C443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01D17834-E332-4548-9F85-6FAD9EEBA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13515CD4-B6CF-4ABC-BE50-FA987D750F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4817D948-F078-45F2-B366-B888CE730B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26F69AFB-9D02-49F0-B04C-17495EC6A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E8548AF1-FC28-49BF-80FA-0A7046100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792036E2-77D9-4F3D-B913-7FC4C0ED5B76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1BA5919D-CCE9-47E4-B218-0B316E679EA1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956413</xdr:colOff>
      <xdr:row>22</xdr:row>
      <xdr:rowOff>409215</xdr:rowOff>
    </xdr:from>
    <xdr:to>
      <xdr:col>4</xdr:col>
      <xdr:colOff>74560</xdr:colOff>
      <xdr:row>22</xdr:row>
      <xdr:rowOff>521817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id="{3235AFEF-11AF-43B6-B298-D30C79304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906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1</xdr:col>
      <xdr:colOff>291058</xdr:colOff>
      <xdr:row>12</xdr:row>
      <xdr:rowOff>353657</xdr:rowOff>
    </xdr:from>
    <xdr:to>
      <xdr:col>1</xdr:col>
      <xdr:colOff>629242</xdr:colOff>
      <xdr:row>12</xdr:row>
      <xdr:rowOff>696557</xdr:rowOff>
    </xdr:to>
    <xdr:pic>
      <xdr:nvPicPr>
        <xdr:cNvPr id="84" name="Picture 273">
          <a:extLst>
            <a:ext uri="{FF2B5EF4-FFF2-40B4-BE49-F238E27FC236}">
              <a16:creationId xmlns:a16="http://schemas.microsoft.com/office/drawing/2014/main" id="{0299D56C-4C69-40F5-A05E-8658FE1C4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3458" y="418270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7402CCC7-D341-4D9F-BAB0-F1A88D239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298006</xdr:colOff>
      <xdr:row>12</xdr:row>
      <xdr:rowOff>412679</xdr:rowOff>
    </xdr:from>
    <xdr:to>
      <xdr:col>3</xdr:col>
      <xdr:colOff>637966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52A1842F-EBCE-4503-BEB5-5AFDC1790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33486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253329</xdr:colOff>
      <xdr:row>9</xdr:row>
      <xdr:rowOff>401282</xdr:rowOff>
    </xdr:from>
    <xdr:to>
      <xdr:col>2</xdr:col>
      <xdr:colOff>591513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CF4326E9-6738-4742-A114-C4009B7AE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89649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259080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F324801C-8F72-4FA9-8A53-3A7EE7F5E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204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id="{1C36860D-EC56-403D-8909-F70DEE4FC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id="{E4A8654F-AB60-47E7-B70A-FDAB9A3F5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253BCD50-A7C9-4FFC-89D3-61E780AB7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3</xdr:col>
      <xdr:colOff>104299</xdr:colOff>
      <xdr:row>9</xdr:row>
      <xdr:rowOff>420199</xdr:rowOff>
    </xdr:from>
    <xdr:to>
      <xdr:col>3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id="{07CC7D84-62F4-4125-BD6C-3AE9E123A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504439</xdr:colOff>
      <xdr:row>9</xdr:row>
      <xdr:rowOff>420868</xdr:rowOff>
    </xdr:from>
    <xdr:to>
      <xdr:col>3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id="{729B73B8-E46C-4A1A-AC5F-B1B7F13C9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9</xdr:row>
      <xdr:rowOff>148078</xdr:rowOff>
    </xdr:from>
    <xdr:to>
      <xdr:col>3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id="{81753A10-FCD2-4D17-914E-AA9AB2C0E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9</xdr:row>
      <xdr:rowOff>149199</xdr:rowOff>
    </xdr:from>
    <xdr:to>
      <xdr:col>4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id="{BF7B29AD-F321-4032-87C7-8484350EC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9</xdr:row>
      <xdr:rowOff>156579</xdr:rowOff>
    </xdr:from>
    <xdr:to>
      <xdr:col>4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id="{26DC2836-EEC0-4EF8-A550-AEC2B0D3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9949A27E-25BC-4441-93FE-0235B9935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id="{A7B1C1F9-D13D-4DC1-A4AD-72F37D9C4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id="{25744CFD-03CE-4932-BA11-EF8F9221B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id="{29E62146-C74E-4BE2-88E0-32449C826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2</xdr:col>
      <xdr:colOff>54531</xdr:colOff>
      <xdr:row>22</xdr:row>
      <xdr:rowOff>278596</xdr:rowOff>
    </xdr:from>
    <xdr:to>
      <xdr:col>2</xdr:col>
      <xdr:colOff>279262</xdr:colOff>
      <xdr:row>22</xdr:row>
      <xdr:rowOff>495523</xdr:rowOff>
    </xdr:to>
    <xdr:pic>
      <xdr:nvPicPr>
        <xdr:cNvPr id="148" name="Image 57">
          <a:extLst>
            <a:ext uri="{FF2B5EF4-FFF2-40B4-BE49-F238E27FC236}">
              <a16:creationId xmlns:a16="http://schemas.microsoft.com/office/drawing/2014/main" id="{5CE7237E-7819-46F4-BDAF-90D1BF6F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0851" y="8271976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14B2CCC1-97B3-4310-BF46-3FA4A2CC7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3</xdr:col>
      <xdr:colOff>312420</xdr:colOff>
      <xdr:row>9</xdr:row>
      <xdr:rowOff>30480</xdr:rowOff>
    </xdr:from>
    <xdr:to>
      <xdr:col>3</xdr:col>
      <xdr:colOff>532204</xdr:colOff>
      <xdr:row>9</xdr:row>
      <xdr:rowOff>238340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7DFD4642-1235-4BFC-A7E4-997CCCE5CA1D}"/>
            </a:ext>
          </a:extLst>
        </xdr:cNvPr>
        <xdr:cNvSpPr/>
      </xdr:nvSpPr>
      <xdr:spPr>
        <a:xfrm>
          <a:off x="2247900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277964</xdr:colOff>
      <xdr:row>9</xdr:row>
      <xdr:rowOff>44837</xdr:rowOff>
    </xdr:from>
    <xdr:to>
      <xdr:col>4</xdr:col>
      <xdr:colOff>497748</xdr:colOff>
      <xdr:row>9</xdr:row>
      <xdr:rowOff>252697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id="{72AB6184-C651-4A63-865B-D8C395E2448C}"/>
            </a:ext>
          </a:extLst>
        </xdr:cNvPr>
        <xdr:cNvSpPr/>
      </xdr:nvSpPr>
      <xdr:spPr>
        <a:xfrm>
          <a:off x="311260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656904</xdr:colOff>
      <xdr:row>9</xdr:row>
      <xdr:rowOff>44837</xdr:rowOff>
    </xdr:from>
    <xdr:to>
      <xdr:col>4</xdr:col>
      <xdr:colOff>876688</xdr:colOff>
      <xdr:row>9</xdr:row>
      <xdr:rowOff>252697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id="{004545C8-F7F8-4DD5-8E1F-B8C8334F7F65}"/>
            </a:ext>
          </a:extLst>
        </xdr:cNvPr>
        <xdr:cNvSpPr/>
      </xdr:nvSpPr>
      <xdr:spPr>
        <a:xfrm>
          <a:off x="349154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278848</xdr:colOff>
      <xdr:row>9</xdr:row>
      <xdr:rowOff>39314</xdr:rowOff>
    </xdr:from>
    <xdr:to>
      <xdr:col>5</xdr:col>
      <xdr:colOff>498632</xdr:colOff>
      <xdr:row>9</xdr:row>
      <xdr:rowOff>247174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id="{6DBBFEC9-BD7D-4204-886A-015FD80E5908}"/>
            </a:ext>
          </a:extLst>
        </xdr:cNvPr>
        <xdr:cNvSpPr/>
      </xdr:nvSpPr>
      <xdr:spPr>
        <a:xfrm>
          <a:off x="401264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657788</xdr:colOff>
      <xdr:row>9</xdr:row>
      <xdr:rowOff>39314</xdr:rowOff>
    </xdr:from>
    <xdr:to>
      <xdr:col>5</xdr:col>
      <xdr:colOff>877572</xdr:colOff>
      <xdr:row>9</xdr:row>
      <xdr:rowOff>247174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0ADCBF28-5B7B-4E89-90B5-8E42D24D3370}"/>
            </a:ext>
          </a:extLst>
        </xdr:cNvPr>
        <xdr:cNvSpPr/>
      </xdr:nvSpPr>
      <xdr:spPr>
        <a:xfrm>
          <a:off x="439158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244392</xdr:colOff>
      <xdr:row>9</xdr:row>
      <xdr:rowOff>53671</xdr:rowOff>
    </xdr:from>
    <xdr:to>
      <xdr:col>6</xdr:col>
      <xdr:colOff>464176</xdr:colOff>
      <xdr:row>9</xdr:row>
      <xdr:rowOff>261531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9AC3C54D-1903-4D6D-858F-671C771FED09}"/>
            </a:ext>
          </a:extLst>
        </xdr:cNvPr>
        <xdr:cNvSpPr/>
      </xdr:nvSpPr>
      <xdr:spPr>
        <a:xfrm>
          <a:off x="487735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623332</xdr:colOff>
      <xdr:row>9</xdr:row>
      <xdr:rowOff>53671</xdr:rowOff>
    </xdr:from>
    <xdr:to>
      <xdr:col>6</xdr:col>
      <xdr:colOff>843116</xdr:colOff>
      <xdr:row>9</xdr:row>
      <xdr:rowOff>261531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5588ADFD-B46A-4989-BD3C-38729B814458}"/>
            </a:ext>
          </a:extLst>
        </xdr:cNvPr>
        <xdr:cNvSpPr/>
      </xdr:nvSpPr>
      <xdr:spPr>
        <a:xfrm>
          <a:off x="525629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F02B3612-CE25-48FD-935F-C6DC22BAD149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DE46D498-C0BF-488E-9B1D-5435FD6E8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A95B692B-1553-4D9E-8785-C4629135A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6B220AFF-F481-42D7-9D63-A4D3AE8B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0A44CB09-DFFD-415A-88BA-1E02947DC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C846DAF3-752C-4C55-89AB-F5F3EEC99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F1C78D1B-6A66-42CB-961C-2638E383A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35255B3A-B4A2-4E53-8F74-23976B927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5F18453A-2171-40F9-B79C-8348D6334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D0E1B779-55E0-4FCC-AC80-9E7F1131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924CF565-435E-469F-9CC1-12F8E979E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188FAFD1-2533-4E23-ADC8-D69907A69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7BAB523D-86DC-4CAE-B6AC-81725AAD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CC5F1428-292F-4AF3-8ECB-23A636CF6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5B0D29A7-D3A1-4857-A7D3-40D038E24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A0B217DC-0F1D-47D6-907D-0923E1137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602DFCD0-B5E8-4F99-B3B0-98B8D588E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CAD49F6F-36CF-4259-9DDF-15488DD9A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D0C51AAB-0AE7-4588-9BBB-51CC3749B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14B09AF0-EFCA-4B9E-A01D-68E1686A3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8C7ADFE1-B975-4650-A81B-8C41D2B9F1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8509CEA2-B12C-40BA-B67A-0F93F58C07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8EF4DCE6-F46A-470A-B938-D824194921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E72E791B-D885-4919-9124-D2175197C3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49E52824-2CAB-471A-BA2E-42DCEA0B90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FB60941-F54A-45D4-95CE-AE110C6829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C286BE8B-AD5D-4CB5-ABA7-6E52666A8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B61F6FBC-BC3D-4221-AD60-10C3047790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A15254F2-0CBD-4B93-824D-4153094363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4863B277-CF4B-4AA9-9BB1-569C98238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56FE5919-1F61-4785-8632-885A877EB3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93335EC5-C54E-4F5E-A4D5-BAAAAD47F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399048D8-9C5B-42F3-88AF-CFCAA167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E9CF730E-0B14-4350-ADB1-0A1ECF631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2E6B865B-4F66-4648-886C-1DB66403D3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E939ED5A-2D07-422D-AE52-6A858F0DB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36F9F5EA-3924-41FA-AF79-9D7E0EE89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A7009602-88FA-4D59-8D3A-7BEE4451DF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FC511E70-AAB6-44F6-B0D6-F90E871731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F9FF2223-7E77-41A3-8E3A-2F1253615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E676EFAD-3C8A-4C2B-81C6-2D77A633C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AFFE7CB6-DA22-4D8D-9962-642DE532A690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F247EA12-B9C7-41C5-99D9-587CF2C922F6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937363</xdr:colOff>
      <xdr:row>22</xdr:row>
      <xdr:rowOff>409215</xdr:rowOff>
    </xdr:from>
    <xdr:to>
      <xdr:col>4</xdr:col>
      <xdr:colOff>55510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B18D033F-4CCF-4FE3-BF38-A02F18A9B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001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2</xdr:col>
      <xdr:colOff>253329</xdr:colOff>
      <xdr:row>12</xdr:row>
      <xdr:rowOff>353657</xdr:rowOff>
    </xdr:from>
    <xdr:to>
      <xdr:col>2</xdr:col>
      <xdr:colOff>591513</xdr:colOff>
      <xdr:row>12</xdr:row>
      <xdr:rowOff>696557</xdr:rowOff>
    </xdr:to>
    <xdr:pic>
      <xdr:nvPicPr>
        <xdr:cNvPr id="85" name="Picture 273">
          <a:extLst>
            <a:ext uri="{FF2B5EF4-FFF2-40B4-BE49-F238E27FC236}">
              <a16:creationId xmlns:a16="http://schemas.microsoft.com/office/drawing/2014/main" id="{5E99E265-86FF-445D-9260-E3EBFD77C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5854" y="418270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BB15E79A-6762-49DF-B69D-9FD700CD6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282921</xdr:colOff>
      <xdr:row>12</xdr:row>
      <xdr:rowOff>412679</xdr:rowOff>
    </xdr:from>
    <xdr:to>
      <xdr:col>4</xdr:col>
      <xdr:colOff>622881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0AFF8BF2-8E4A-4CC4-ACCA-C774F70C5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47101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381592</xdr:colOff>
      <xdr:row>9</xdr:row>
      <xdr:rowOff>401282</xdr:rowOff>
    </xdr:from>
    <xdr:to>
      <xdr:col>3</xdr:col>
      <xdr:colOff>719776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867667A0-303C-4C83-89BF-D42F9FC2C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17072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73B5EB9F-820D-465B-8A42-F5DB2273E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4538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id="{FC82B998-A788-4EA4-B21F-E53510C07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id="{B699E0F8-CFFE-4E92-BBF9-6437788D9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05B68261-8E43-4A97-83DC-9D0122EDF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4</xdr:col>
      <xdr:colOff>104299</xdr:colOff>
      <xdr:row>9</xdr:row>
      <xdr:rowOff>420199</xdr:rowOff>
    </xdr:from>
    <xdr:to>
      <xdr:col>4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id="{F46D860F-B362-49C3-BA04-2F95EA41F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06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504439</xdr:colOff>
      <xdr:row>9</xdr:row>
      <xdr:rowOff>420868</xdr:rowOff>
    </xdr:from>
    <xdr:to>
      <xdr:col>4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id="{5705515A-B017-462E-AE80-A951FCB74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7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199571</xdr:colOff>
      <xdr:row>9</xdr:row>
      <xdr:rowOff>148078</xdr:rowOff>
    </xdr:from>
    <xdr:to>
      <xdr:col>4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id="{B1E0C200-59C2-44BB-8C5D-CB4A985C7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58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133456</xdr:colOff>
      <xdr:row>9</xdr:row>
      <xdr:rowOff>149199</xdr:rowOff>
    </xdr:from>
    <xdr:to>
      <xdr:col>5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id="{0A310794-FC0B-400E-A707-F5B912731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893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5</xdr:col>
      <xdr:colOff>502156</xdr:colOff>
      <xdr:row>9</xdr:row>
      <xdr:rowOff>156579</xdr:rowOff>
    </xdr:from>
    <xdr:to>
      <xdr:col>5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id="{69744127-D60A-4D0A-A268-E61F58FC5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763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C66F8229-02EE-4B71-8F4A-0F95832E2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6809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id="{3D609BC1-36DD-4114-9F70-E9268CD5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679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id="{8FC83BBD-E99F-4A73-A961-911ED112B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id="{9794B13E-4F4B-4735-AC64-875C8C694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1</xdr:col>
      <xdr:colOff>845820</xdr:colOff>
      <xdr:row>22</xdr:row>
      <xdr:rowOff>266700</xdr:rowOff>
    </xdr:from>
    <xdr:to>
      <xdr:col>2</xdr:col>
      <xdr:colOff>171391</xdr:colOff>
      <xdr:row>22</xdr:row>
      <xdr:rowOff>483627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id="{06AC5398-0784-4694-940F-277E6FD27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2980" y="8260080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69129270-F9C6-4482-B3F2-C4F4A7D86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4</xdr:col>
      <xdr:colOff>297180</xdr:colOff>
      <xdr:row>9</xdr:row>
      <xdr:rowOff>30480</xdr:rowOff>
    </xdr:from>
    <xdr:to>
      <xdr:col>4</xdr:col>
      <xdr:colOff>516964</xdr:colOff>
      <xdr:row>9</xdr:row>
      <xdr:rowOff>238340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3D2539D8-B0CA-4A16-8CB8-2747166B2663}"/>
            </a:ext>
          </a:extLst>
        </xdr:cNvPr>
        <xdr:cNvSpPr/>
      </xdr:nvSpPr>
      <xdr:spPr>
        <a:xfrm>
          <a:off x="3131820" y="272796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262724</xdr:colOff>
      <xdr:row>9</xdr:row>
      <xdr:rowOff>44837</xdr:rowOff>
    </xdr:from>
    <xdr:to>
      <xdr:col>5</xdr:col>
      <xdr:colOff>482508</xdr:colOff>
      <xdr:row>9</xdr:row>
      <xdr:rowOff>252697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id="{2461EB42-BB42-48E4-AB9B-5E9FDF72345C}"/>
            </a:ext>
          </a:extLst>
        </xdr:cNvPr>
        <xdr:cNvSpPr/>
      </xdr:nvSpPr>
      <xdr:spPr>
        <a:xfrm>
          <a:off x="399652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641664</xdr:colOff>
      <xdr:row>9</xdr:row>
      <xdr:rowOff>44837</xdr:rowOff>
    </xdr:from>
    <xdr:to>
      <xdr:col>5</xdr:col>
      <xdr:colOff>861448</xdr:colOff>
      <xdr:row>9</xdr:row>
      <xdr:rowOff>252697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id="{5FB2E148-D764-4E45-B684-186951513218}"/>
            </a:ext>
          </a:extLst>
        </xdr:cNvPr>
        <xdr:cNvSpPr/>
      </xdr:nvSpPr>
      <xdr:spPr>
        <a:xfrm>
          <a:off x="437546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263608</xdr:colOff>
      <xdr:row>9</xdr:row>
      <xdr:rowOff>39314</xdr:rowOff>
    </xdr:from>
    <xdr:to>
      <xdr:col>6</xdr:col>
      <xdr:colOff>483392</xdr:colOff>
      <xdr:row>9</xdr:row>
      <xdr:rowOff>247174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id="{F2E8A416-C16D-453F-987E-8089A1AE21F9}"/>
            </a:ext>
          </a:extLst>
        </xdr:cNvPr>
        <xdr:cNvSpPr/>
      </xdr:nvSpPr>
      <xdr:spPr>
        <a:xfrm>
          <a:off x="489656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642548</xdr:colOff>
      <xdr:row>9</xdr:row>
      <xdr:rowOff>39314</xdr:rowOff>
    </xdr:from>
    <xdr:to>
      <xdr:col>6</xdr:col>
      <xdr:colOff>862332</xdr:colOff>
      <xdr:row>9</xdr:row>
      <xdr:rowOff>247174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0C5028F5-5F66-48AB-B39D-B660F92D5A3D}"/>
            </a:ext>
          </a:extLst>
        </xdr:cNvPr>
        <xdr:cNvSpPr/>
      </xdr:nvSpPr>
      <xdr:spPr>
        <a:xfrm>
          <a:off x="527550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229152</xdr:colOff>
      <xdr:row>9</xdr:row>
      <xdr:rowOff>53671</xdr:rowOff>
    </xdr:from>
    <xdr:to>
      <xdr:col>7</xdr:col>
      <xdr:colOff>448936</xdr:colOff>
      <xdr:row>9</xdr:row>
      <xdr:rowOff>261531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C715AC8B-6605-457D-A5E6-6E747265CEB5}"/>
            </a:ext>
          </a:extLst>
        </xdr:cNvPr>
        <xdr:cNvSpPr/>
      </xdr:nvSpPr>
      <xdr:spPr>
        <a:xfrm>
          <a:off x="576127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608092</xdr:colOff>
      <xdr:row>9</xdr:row>
      <xdr:rowOff>53671</xdr:rowOff>
    </xdr:from>
    <xdr:to>
      <xdr:col>7</xdr:col>
      <xdr:colOff>827876</xdr:colOff>
      <xdr:row>9</xdr:row>
      <xdr:rowOff>261531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2E4838D1-33FD-4C8E-8EFB-437B9CF35701}"/>
            </a:ext>
          </a:extLst>
        </xdr:cNvPr>
        <xdr:cNvSpPr/>
      </xdr:nvSpPr>
      <xdr:spPr>
        <a:xfrm>
          <a:off x="614021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6007C415-FE46-48F9-95E2-D0920A4EB4A7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9330C15D-017F-4681-A585-5BE262806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7DD82A62-F0E0-463C-9286-3E72D5B05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5D2DA780-B742-4D0A-B317-721134E32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C7179E97-B91A-4E9C-9C05-6E56EA7CA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592141BD-07D0-4700-BE5C-472F247A8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0E7BA2EA-F505-4D5D-9FB2-5AC12F10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D339B0DC-7473-4C42-BF02-F1975AD4A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AAFE75FC-A515-4565-B1B3-F20C7B823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4EF48874-AF76-47DA-84C4-A062BDEE1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DF6A709B-BD4A-44C9-B3BE-613C6683B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9A63EF12-DBB2-4C57-9821-68CE747EC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8CCB6451-2F69-4368-9B6A-15A1DCDB6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2ECBCDA2-9EE7-4DD2-8070-CB8F77455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00841D0C-6FFE-4C80-A7F2-8CD31E81C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3899572B-FD18-462A-87E0-D41B11065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D2BBAA8A-E56F-4700-814F-A4E2C64D2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5865852E-AA8B-4BC9-B66A-779AC711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F2F700FE-2797-41DF-B933-88F432E8C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3D323D8F-8547-41D9-8F20-8359C7DBA4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A5B6F73A-B0E6-46B6-919A-C28C2458E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FB2FFCA-CF3F-46DC-B581-57519E0CF6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DC0814C-8807-4D1E-B462-CB179263A2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826279E2-DC57-46C2-B67F-D998A5FCB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3E64C909-A85E-48E2-86DB-F4836B5BDF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BF918B6E-AF55-48FB-B06B-291DC194E6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8092C4CB-8A6B-4430-8FF4-17890A4EC6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FB0D615-D510-4A58-ACE4-6BE1658084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75C4FE4C-9C75-4F85-A389-573851226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843428F5-E9C8-4B31-BE00-9219935726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E48BB1A7-75CC-4410-9BC0-83ABD4A807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80CF8F7B-7400-4B9F-A502-54C5A74BC6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8C001B0-93EA-424F-A19E-1ADEFC49F4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EA3526C5-6A24-4326-83DB-1662EC869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3C10B003-B5B5-4F33-829B-D8D1FD500B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C3785C79-2D0E-4E33-9DD0-66BE451E9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C8AE775E-06E8-46E3-B769-621AE313D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426E085F-3EBD-4744-B452-689294361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577E777-E5A2-415F-BF94-8C5D0D3141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C27DEF2C-FFAE-43EB-955D-F765937D8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7352BFA1-470E-4880-9E5B-315FA27A9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BF311B3B-1AC5-4B18-B6BB-E07EA256DFD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F9E08AE8-CF82-456D-B7A6-812B84127EA7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956413</xdr:colOff>
      <xdr:row>22</xdr:row>
      <xdr:rowOff>409215</xdr:rowOff>
    </xdr:from>
    <xdr:to>
      <xdr:col>4</xdr:col>
      <xdr:colOff>74560</xdr:colOff>
      <xdr:row>22</xdr:row>
      <xdr:rowOff>521817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id="{089D2FAA-84F4-4189-A47C-BAA120265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0906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3</xdr:col>
      <xdr:colOff>381592</xdr:colOff>
      <xdr:row>12</xdr:row>
      <xdr:rowOff>344132</xdr:rowOff>
    </xdr:from>
    <xdr:to>
      <xdr:col>3</xdr:col>
      <xdr:colOff>719776</xdr:colOff>
      <xdr:row>12</xdr:row>
      <xdr:rowOff>687032</xdr:rowOff>
    </xdr:to>
    <xdr:pic>
      <xdr:nvPicPr>
        <xdr:cNvPr id="84" name="Picture 273">
          <a:extLst>
            <a:ext uri="{FF2B5EF4-FFF2-40B4-BE49-F238E27FC236}">
              <a16:creationId xmlns:a16="http://schemas.microsoft.com/office/drawing/2014/main" id="{4BE30829-84C5-410C-8D3F-7DB8BA83E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4242" y="417318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9D8BBA85-8367-4838-BB8F-4179F8DE7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305559</xdr:colOff>
      <xdr:row>12</xdr:row>
      <xdr:rowOff>412679</xdr:rowOff>
    </xdr:from>
    <xdr:to>
      <xdr:col>5</xdr:col>
      <xdr:colOff>645519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3F44A27E-E45D-412D-8922-B45A039CC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899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275973</xdr:colOff>
      <xdr:row>9</xdr:row>
      <xdr:rowOff>401282</xdr:rowOff>
    </xdr:from>
    <xdr:to>
      <xdr:col>4</xdr:col>
      <xdr:colOff>614157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9ED32B78-0760-4019-B726-59D39AF22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0153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AB4514DA-5525-47A9-9807-3F1418DEF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3776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id="{97B49CEA-180D-4B1E-8B0C-4F2BC1022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id="{0FBCF76D-A5A8-46BC-9029-8BCD4C346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621A14D3-6ABF-4F8D-8E31-66B7977F5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5</xdr:col>
      <xdr:colOff>104299</xdr:colOff>
      <xdr:row>9</xdr:row>
      <xdr:rowOff>420199</xdr:rowOff>
    </xdr:from>
    <xdr:to>
      <xdr:col>5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id="{76BD36C2-661F-4568-8171-5D5E2F674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3893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504439</xdr:colOff>
      <xdr:row>9</xdr:row>
      <xdr:rowOff>420868</xdr:rowOff>
    </xdr:from>
    <xdr:to>
      <xdr:col>5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id="{BC576A4F-3F19-43A3-843C-5DA057A60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907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199571</xdr:colOff>
      <xdr:row>9</xdr:row>
      <xdr:rowOff>148078</xdr:rowOff>
    </xdr:from>
    <xdr:to>
      <xdr:col>5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id="{59B0852C-4F13-4494-B603-8B93EAE3D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421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133456</xdr:colOff>
      <xdr:row>9</xdr:row>
      <xdr:rowOff>149199</xdr:rowOff>
    </xdr:from>
    <xdr:to>
      <xdr:col>6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id="{927B17B1-FB84-4FED-8CEF-DEEB0DB3E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6725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6</xdr:col>
      <xdr:colOff>502156</xdr:colOff>
      <xdr:row>9</xdr:row>
      <xdr:rowOff>156579</xdr:rowOff>
    </xdr:from>
    <xdr:to>
      <xdr:col>6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id="{D1022F58-AE3F-4E78-9131-AAA28B0B0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595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832B8018-E76B-48DA-93D2-CC44D8551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id="{73B375E3-3BFF-43D3-9B6F-1E5B600C6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40" name="Image 63">
          <a:extLst>
            <a:ext uri="{FF2B5EF4-FFF2-40B4-BE49-F238E27FC236}">
              <a16:creationId xmlns:a16="http://schemas.microsoft.com/office/drawing/2014/main" id="{3594E1D6-0F52-41BC-8D32-B23373A28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41" name="Image 57">
          <a:extLst>
            <a:ext uri="{FF2B5EF4-FFF2-40B4-BE49-F238E27FC236}">
              <a16:creationId xmlns:a16="http://schemas.microsoft.com/office/drawing/2014/main" id="{ACD7BC65-ED2F-42C2-BA9A-A76F456BB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55FCE829-E9E9-4C96-8FB4-DD1729DDE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251460</xdr:colOff>
      <xdr:row>12</xdr:row>
      <xdr:rowOff>30480</xdr:rowOff>
    </xdr:from>
    <xdr:to>
      <xdr:col>1</xdr:col>
      <xdr:colOff>471244</xdr:colOff>
      <xdr:row>12</xdr:row>
      <xdr:rowOff>238340</xdr:rowOff>
    </xdr:to>
    <xdr:sp macro="" textlink="">
      <xdr:nvSpPr>
        <xdr:cNvPr id="138" name="Oval 137">
          <a:extLst>
            <a:ext uri="{FF2B5EF4-FFF2-40B4-BE49-F238E27FC236}">
              <a16:creationId xmlns:a16="http://schemas.microsoft.com/office/drawing/2014/main" id="{04620ED6-9C24-4DD8-9F6C-7D8FEE53D950}"/>
            </a:ext>
          </a:extLst>
        </xdr:cNvPr>
        <xdr:cNvSpPr/>
      </xdr:nvSpPr>
      <xdr:spPr>
        <a:xfrm>
          <a:off x="38862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630400</xdr:colOff>
      <xdr:row>12</xdr:row>
      <xdr:rowOff>30480</xdr:rowOff>
    </xdr:from>
    <xdr:to>
      <xdr:col>1</xdr:col>
      <xdr:colOff>850184</xdr:colOff>
      <xdr:row>12</xdr:row>
      <xdr:rowOff>238340</xdr:rowOff>
    </xdr:to>
    <xdr:sp macro="" textlink="">
      <xdr:nvSpPr>
        <xdr:cNvPr id="139" name="Oval 138">
          <a:extLst>
            <a:ext uri="{FF2B5EF4-FFF2-40B4-BE49-F238E27FC236}">
              <a16:creationId xmlns:a16="http://schemas.microsoft.com/office/drawing/2014/main" id="{E6F95AE0-8AAF-4A0A-9D52-E06B98763234}"/>
            </a:ext>
          </a:extLst>
        </xdr:cNvPr>
        <xdr:cNvSpPr/>
      </xdr:nvSpPr>
      <xdr:spPr>
        <a:xfrm>
          <a:off x="767560" y="384810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308444</xdr:colOff>
      <xdr:row>9</xdr:row>
      <xdr:rowOff>44837</xdr:rowOff>
    </xdr:from>
    <xdr:to>
      <xdr:col>5</xdr:col>
      <xdr:colOff>528228</xdr:colOff>
      <xdr:row>9</xdr:row>
      <xdr:rowOff>252697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id="{D88D44A7-C676-41D9-A35B-927C516259B6}"/>
            </a:ext>
          </a:extLst>
        </xdr:cNvPr>
        <xdr:cNvSpPr/>
      </xdr:nvSpPr>
      <xdr:spPr>
        <a:xfrm>
          <a:off x="4042244" y="274231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263608</xdr:colOff>
      <xdr:row>9</xdr:row>
      <xdr:rowOff>39314</xdr:rowOff>
    </xdr:from>
    <xdr:to>
      <xdr:col>6</xdr:col>
      <xdr:colOff>483392</xdr:colOff>
      <xdr:row>9</xdr:row>
      <xdr:rowOff>247174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id="{E5E6D5FF-917A-42E0-B0A2-9B8A3C676132}"/>
            </a:ext>
          </a:extLst>
        </xdr:cNvPr>
        <xdr:cNvSpPr/>
      </xdr:nvSpPr>
      <xdr:spPr>
        <a:xfrm>
          <a:off x="489656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642548</xdr:colOff>
      <xdr:row>9</xdr:row>
      <xdr:rowOff>39314</xdr:rowOff>
    </xdr:from>
    <xdr:to>
      <xdr:col>6</xdr:col>
      <xdr:colOff>862332</xdr:colOff>
      <xdr:row>9</xdr:row>
      <xdr:rowOff>247174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1D0EA83E-0B1F-4473-AE4E-B400D42911E2}"/>
            </a:ext>
          </a:extLst>
        </xdr:cNvPr>
        <xdr:cNvSpPr/>
      </xdr:nvSpPr>
      <xdr:spPr>
        <a:xfrm>
          <a:off x="5275508" y="273679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229152</xdr:colOff>
      <xdr:row>9</xdr:row>
      <xdr:rowOff>53671</xdr:rowOff>
    </xdr:from>
    <xdr:to>
      <xdr:col>7</xdr:col>
      <xdr:colOff>448936</xdr:colOff>
      <xdr:row>9</xdr:row>
      <xdr:rowOff>261531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F9F125A8-D67F-42E7-B3D2-6AA1FD9685E0}"/>
            </a:ext>
          </a:extLst>
        </xdr:cNvPr>
        <xdr:cNvSpPr/>
      </xdr:nvSpPr>
      <xdr:spPr>
        <a:xfrm>
          <a:off x="576127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608092</xdr:colOff>
      <xdr:row>9</xdr:row>
      <xdr:rowOff>53671</xdr:rowOff>
    </xdr:from>
    <xdr:to>
      <xdr:col>7</xdr:col>
      <xdr:colOff>827876</xdr:colOff>
      <xdr:row>9</xdr:row>
      <xdr:rowOff>261531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070A2857-3E80-4B63-AE67-1D7284405110}"/>
            </a:ext>
          </a:extLst>
        </xdr:cNvPr>
        <xdr:cNvSpPr/>
      </xdr:nvSpPr>
      <xdr:spPr>
        <a:xfrm>
          <a:off x="6140212" y="275115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745115E9-38E7-4877-B9B4-8EE858E811BC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4DF05290-5A86-4EB4-A24F-0F6422B40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C0BC86E7-661C-4033-B30E-0A11A8784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BEEDC1F2-1CA9-4D2D-AEF8-D4402DE08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C1FA3C16-04EF-49BC-BC21-669D1E089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0D4BCE94-FD2B-482A-A0F7-82AB5B4D2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655C9891-511A-4DBA-A78D-E790E114A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62121891-7AA1-46F7-A9B2-12DA236CE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5C6BD15D-009D-495B-9638-F103B9FC7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55B13D9B-3ACC-4B30-AD41-0F491DE59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3D976EE4-2839-4B31-9AF8-344C19031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E4A0169F-193E-4C37-B2E5-26934EFC7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47EB9FD5-F5D1-43FE-B9D0-DD467F20B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6FC84462-06A8-4C2F-9FFA-D745CC84F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1EDD390F-3FD9-4737-932C-3096C84B4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26085A08-EB98-4D9D-A031-5D3C11A90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57D6CA0E-640A-4299-9ABB-43C83EF01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F410BAB0-DF7C-46E9-B6A9-377319F4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09131DA6-A9BA-45C9-8291-74D24231E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E361B5C9-EAFF-4FD3-B98F-DA316DC49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FA719E83-9DBF-47E1-A00C-6410BEDC5B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0623AA5-24B9-48C6-83CF-83C2C148D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BA5C36E4-53A3-43BB-BEF3-8EC21518C6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60AE7E6-B94F-457C-95AC-EA6347E7C6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151ADF24-2DD1-479F-A1D3-F1FD314C5A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815FE66F-AFCA-4883-8463-2341780DA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61955D63-68C9-4B3F-821D-6234D06E2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A896D20-C689-4474-810B-67F00E9004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A2689A5D-4585-4DE3-8D1E-B30610FD1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4A1B582B-15EB-4138-A00B-2B5CE07AC7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57B10172-63F6-4395-96AE-DCFC435551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9ABF0C45-7E4D-4043-89AC-651852A0F3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D1D64F0A-C021-4569-8BC7-4709EF3EB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673388F3-91C6-4705-8EE1-67FDA3A8B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7B58D65-0F2F-4C66-8181-9F31B34645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FC2C62A-6759-46EF-8BF9-80042C0D71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34D086DA-FC7E-4E21-97A0-5E6B0FE6E1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16CF89B7-DC37-4F41-8853-3EE075449B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C594D521-B1E1-42B8-9934-068C0E3C7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E1CF82EF-3B2B-4A85-AC78-95F17856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AECEBD3B-CF50-4A67-9097-DB77B3750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9AC68169-6D62-4EEE-9208-6B4A63E11868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731FA19E-AFD6-440F-80CF-30D5F7F05B9C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</xdr:col>
      <xdr:colOff>865730</xdr:colOff>
      <xdr:row>22</xdr:row>
      <xdr:rowOff>323653</xdr:rowOff>
    </xdr:from>
    <xdr:to>
      <xdr:col>2</xdr:col>
      <xdr:colOff>90336</xdr:colOff>
      <xdr:row>22</xdr:row>
      <xdr:rowOff>540580</xdr:rowOff>
    </xdr:to>
    <xdr:pic>
      <xdr:nvPicPr>
        <xdr:cNvPr id="83" name="Image 57">
          <a:extLst>
            <a:ext uri="{FF2B5EF4-FFF2-40B4-BE49-F238E27FC236}">
              <a16:creationId xmlns:a16="http://schemas.microsoft.com/office/drawing/2014/main" id="{562600FE-16CE-4777-8A30-2821CFB2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8130" y="834370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908788</xdr:colOff>
      <xdr:row>22</xdr:row>
      <xdr:rowOff>409215</xdr:rowOff>
    </xdr:from>
    <xdr:to>
      <xdr:col>4</xdr:col>
      <xdr:colOff>26935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CAFA5C08-D8EC-4979-A473-39B7FDDF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61438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4</xdr:col>
      <xdr:colOff>275973</xdr:colOff>
      <xdr:row>12</xdr:row>
      <xdr:rowOff>325082</xdr:rowOff>
    </xdr:from>
    <xdr:to>
      <xdr:col>4</xdr:col>
      <xdr:colOff>614157</xdr:colOff>
      <xdr:row>12</xdr:row>
      <xdr:rowOff>667982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FEBC50E5-54CA-49F3-B406-1B588FB5D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28748" y="415413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26A0AF8C-1697-4C8E-8872-36B07B75B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313107</xdr:colOff>
      <xdr:row>12</xdr:row>
      <xdr:rowOff>412679</xdr:rowOff>
    </xdr:from>
    <xdr:to>
      <xdr:col>6</xdr:col>
      <xdr:colOff>653067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35FF6B0A-8726-4EF7-A82D-A7CF82EA0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75607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283521</xdr:colOff>
      <xdr:row>9</xdr:row>
      <xdr:rowOff>401282</xdr:rowOff>
    </xdr:from>
    <xdr:to>
      <xdr:col>5</xdr:col>
      <xdr:colOff>621705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2EFB92D1-FEA3-43A5-BC6D-94CAC7F85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6861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7C91EE7B-7A63-4EDD-8734-DBB1C5CFD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90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id="{4DAC6849-9022-4F91-9EB1-EAE828DE4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id="{8E937817-C22E-416D-8C16-3CA555251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7267243D-5D2D-4A72-A723-D83964DCA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216129</xdr:rowOff>
    </xdr:from>
    <xdr:to>
      <xdr:col>9</xdr:col>
      <xdr:colOff>501550</xdr:colOff>
      <xdr:row>15</xdr:row>
      <xdr:rowOff>545824</xdr:rowOff>
    </xdr:to>
    <xdr:pic>
      <xdr:nvPicPr>
        <xdr:cNvPr id="55" name="Picture 273">
          <a:extLst>
            <a:ext uri="{FF2B5EF4-FFF2-40B4-BE49-F238E27FC236}">
              <a16:creationId xmlns:a16="http://schemas.microsoft.com/office/drawing/2014/main" id="{E458725B-629A-46BD-837D-A8238BEE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61509"/>
          <a:ext cx="360978" cy="329695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216129</xdr:rowOff>
    </xdr:from>
    <xdr:to>
      <xdr:col>9</xdr:col>
      <xdr:colOff>1053842</xdr:colOff>
      <xdr:row>15</xdr:row>
      <xdr:rowOff>545824</xdr:rowOff>
    </xdr:to>
    <xdr:pic>
      <xdr:nvPicPr>
        <xdr:cNvPr id="76" name="Picture 273">
          <a:extLst>
            <a:ext uri="{FF2B5EF4-FFF2-40B4-BE49-F238E27FC236}">
              <a16:creationId xmlns:a16="http://schemas.microsoft.com/office/drawing/2014/main" id="{7081B841-B24F-484F-8A20-A7944133F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61509"/>
          <a:ext cx="360979" cy="329695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216129</xdr:rowOff>
    </xdr:from>
    <xdr:to>
      <xdr:col>9</xdr:col>
      <xdr:colOff>1606132</xdr:colOff>
      <xdr:row>15</xdr:row>
      <xdr:rowOff>545824</xdr:rowOff>
    </xdr:to>
    <xdr:pic>
      <xdr:nvPicPr>
        <xdr:cNvPr id="77" name="Picture 273">
          <a:extLst>
            <a:ext uri="{FF2B5EF4-FFF2-40B4-BE49-F238E27FC236}">
              <a16:creationId xmlns:a16="http://schemas.microsoft.com/office/drawing/2014/main" id="{0D13CF97-3AA1-43B9-8BD7-CF80ED13B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61509"/>
          <a:ext cx="360979" cy="329695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216129</xdr:rowOff>
    </xdr:from>
    <xdr:to>
      <xdr:col>9</xdr:col>
      <xdr:colOff>2158423</xdr:colOff>
      <xdr:row>15</xdr:row>
      <xdr:rowOff>545824</xdr:rowOff>
    </xdr:to>
    <xdr:pic>
      <xdr:nvPicPr>
        <xdr:cNvPr id="78" name="Picture 273">
          <a:extLst>
            <a:ext uri="{FF2B5EF4-FFF2-40B4-BE49-F238E27FC236}">
              <a16:creationId xmlns:a16="http://schemas.microsoft.com/office/drawing/2014/main" id="{DC4F14D9-0BA9-4D4D-894C-F9164E7EB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61509"/>
          <a:ext cx="360979" cy="329695"/>
        </a:xfrm>
        <a:prstGeom prst="rect">
          <a:avLst/>
        </a:prstGeom>
      </xdr:spPr>
    </xdr:pic>
    <xdr:clientData/>
  </xdr:twoCellAnchor>
  <xdr:twoCellAnchor>
    <xdr:from>
      <xdr:col>6</xdr:col>
      <xdr:colOff>104299</xdr:colOff>
      <xdr:row>9</xdr:row>
      <xdr:rowOff>420199</xdr:rowOff>
    </xdr:from>
    <xdr:to>
      <xdr:col>6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id="{4624E1F6-4C22-48A9-BE38-1743B9F2D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3809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504439</xdr:colOff>
      <xdr:row>9</xdr:row>
      <xdr:rowOff>420868</xdr:rowOff>
    </xdr:from>
    <xdr:to>
      <xdr:col>6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id="{30630772-7CF8-46E5-9574-778658138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3823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199571</xdr:colOff>
      <xdr:row>9</xdr:row>
      <xdr:rowOff>148078</xdr:rowOff>
    </xdr:from>
    <xdr:to>
      <xdr:col>6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id="{5A7FC020-0D89-4E28-9B55-4A168AF1D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3337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133456</xdr:colOff>
      <xdr:row>9</xdr:row>
      <xdr:rowOff>149199</xdr:rowOff>
    </xdr:from>
    <xdr:to>
      <xdr:col>7</xdr:col>
      <xdr:colOff>351370</xdr:colOff>
      <xdr:row>9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id="{EBB77EE3-A6ED-440F-B3A9-F3D77C4C8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641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7</xdr:col>
      <xdr:colOff>502156</xdr:colOff>
      <xdr:row>9</xdr:row>
      <xdr:rowOff>156579</xdr:rowOff>
    </xdr:from>
    <xdr:to>
      <xdr:col>7</xdr:col>
      <xdr:colOff>726887</xdr:colOff>
      <xdr:row>9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id="{10A4AB43-4281-4A86-B0C7-C084D1EC4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3511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29" name="Image 63">
          <a:extLst>
            <a:ext uri="{FF2B5EF4-FFF2-40B4-BE49-F238E27FC236}">
              <a16:creationId xmlns:a16="http://schemas.microsoft.com/office/drawing/2014/main" id="{5ED9F615-F412-4C9D-9CEF-F82494042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5576" y="284667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30" name="Image 57">
          <a:extLst>
            <a:ext uri="{FF2B5EF4-FFF2-40B4-BE49-F238E27FC236}">
              <a16:creationId xmlns:a16="http://schemas.microsoft.com/office/drawing/2014/main" id="{6502A7CF-C839-469B-9E17-F17A902E5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34276" y="285405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40" name="Image 63">
          <a:extLst>
            <a:ext uri="{FF2B5EF4-FFF2-40B4-BE49-F238E27FC236}">
              <a16:creationId xmlns:a16="http://schemas.microsoft.com/office/drawing/2014/main" id="{D6F53A0E-54C2-4258-9D45-915F08792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41" name="Image 57">
          <a:extLst>
            <a:ext uri="{FF2B5EF4-FFF2-40B4-BE49-F238E27FC236}">
              <a16:creationId xmlns:a16="http://schemas.microsoft.com/office/drawing/2014/main" id="{0C8F0834-DF7D-45C0-A3D2-9F179ECFC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 editAs="oneCell">
    <xdr:from>
      <xdr:col>1</xdr:col>
      <xdr:colOff>845820</xdr:colOff>
      <xdr:row>22</xdr:row>
      <xdr:rowOff>266700</xdr:rowOff>
    </xdr:from>
    <xdr:to>
      <xdr:col>2</xdr:col>
      <xdr:colOff>171391</xdr:colOff>
      <xdr:row>22</xdr:row>
      <xdr:rowOff>483627</xdr:rowOff>
    </xdr:to>
    <xdr:pic>
      <xdr:nvPicPr>
        <xdr:cNvPr id="152" name="Image 57">
          <a:extLst>
            <a:ext uri="{FF2B5EF4-FFF2-40B4-BE49-F238E27FC236}">
              <a16:creationId xmlns:a16="http://schemas.microsoft.com/office/drawing/2014/main" id="{093E80FD-D514-4BB8-AE61-1009D2142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2980" y="8260080"/>
          <a:ext cx="224731" cy="216927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ED19C92C-E31C-44BA-B356-54CC7E681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243840</xdr:colOff>
      <xdr:row>12</xdr:row>
      <xdr:rowOff>22860</xdr:rowOff>
    </xdr:from>
    <xdr:to>
      <xdr:col>1</xdr:col>
      <xdr:colOff>463624</xdr:colOff>
      <xdr:row>12</xdr:row>
      <xdr:rowOff>230720</xdr:rowOff>
    </xdr:to>
    <xdr:sp macro="" textlink="">
      <xdr:nvSpPr>
        <xdr:cNvPr id="127" name="Oval 126">
          <a:extLst>
            <a:ext uri="{FF2B5EF4-FFF2-40B4-BE49-F238E27FC236}">
              <a16:creationId xmlns:a16="http://schemas.microsoft.com/office/drawing/2014/main" id="{6E336268-C8F2-417C-BCD3-3C6880796358}"/>
            </a:ext>
          </a:extLst>
        </xdr:cNvPr>
        <xdr:cNvSpPr/>
      </xdr:nvSpPr>
      <xdr:spPr>
        <a:xfrm>
          <a:off x="38100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622780</xdr:colOff>
      <xdr:row>12</xdr:row>
      <xdr:rowOff>22860</xdr:rowOff>
    </xdr:from>
    <xdr:to>
      <xdr:col>1</xdr:col>
      <xdr:colOff>842564</xdr:colOff>
      <xdr:row>12</xdr:row>
      <xdr:rowOff>230720</xdr:rowOff>
    </xdr:to>
    <xdr:sp macro="" textlink="">
      <xdr:nvSpPr>
        <xdr:cNvPr id="128" name="Oval 127">
          <a:extLst>
            <a:ext uri="{FF2B5EF4-FFF2-40B4-BE49-F238E27FC236}">
              <a16:creationId xmlns:a16="http://schemas.microsoft.com/office/drawing/2014/main" id="{0C22E65B-9AF3-4251-83C8-73356055C3DB}"/>
            </a:ext>
          </a:extLst>
        </xdr:cNvPr>
        <xdr:cNvSpPr/>
      </xdr:nvSpPr>
      <xdr:spPr>
        <a:xfrm>
          <a:off x="759940" y="384048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209384</xdr:colOff>
      <xdr:row>12</xdr:row>
      <xdr:rowOff>37217</xdr:rowOff>
    </xdr:from>
    <xdr:to>
      <xdr:col>2</xdr:col>
      <xdr:colOff>429168</xdr:colOff>
      <xdr:row>12</xdr:row>
      <xdr:rowOff>245077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id="{21CE9078-551D-4222-B590-A8A24E6A07B7}"/>
            </a:ext>
          </a:extLst>
        </xdr:cNvPr>
        <xdr:cNvSpPr/>
      </xdr:nvSpPr>
      <xdr:spPr>
        <a:xfrm>
          <a:off x="124570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588324</xdr:colOff>
      <xdr:row>12</xdr:row>
      <xdr:rowOff>37217</xdr:rowOff>
    </xdr:from>
    <xdr:to>
      <xdr:col>2</xdr:col>
      <xdr:colOff>808108</xdr:colOff>
      <xdr:row>12</xdr:row>
      <xdr:rowOff>245077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id="{B429510A-2DBC-42AC-8934-1EA7F40FC555}"/>
            </a:ext>
          </a:extLst>
        </xdr:cNvPr>
        <xdr:cNvSpPr/>
      </xdr:nvSpPr>
      <xdr:spPr>
        <a:xfrm>
          <a:off x="1624644" y="385483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309328</xdr:colOff>
      <xdr:row>9</xdr:row>
      <xdr:rowOff>16454</xdr:rowOff>
    </xdr:from>
    <xdr:to>
      <xdr:col>6</xdr:col>
      <xdr:colOff>529112</xdr:colOff>
      <xdr:row>9</xdr:row>
      <xdr:rowOff>224314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id="{0FF9FA7A-EE9C-446A-AD1E-47D893C4E763}"/>
            </a:ext>
          </a:extLst>
        </xdr:cNvPr>
        <xdr:cNvSpPr/>
      </xdr:nvSpPr>
      <xdr:spPr>
        <a:xfrm>
          <a:off x="4942288" y="271393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252012</xdr:colOff>
      <xdr:row>9</xdr:row>
      <xdr:rowOff>30811</xdr:rowOff>
    </xdr:from>
    <xdr:to>
      <xdr:col>7</xdr:col>
      <xdr:colOff>471796</xdr:colOff>
      <xdr:row>9</xdr:row>
      <xdr:rowOff>238671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89C860FB-CD03-4509-97E9-8EEC7B3A0E21}"/>
            </a:ext>
          </a:extLst>
        </xdr:cNvPr>
        <xdr:cNvSpPr/>
      </xdr:nvSpPr>
      <xdr:spPr>
        <a:xfrm>
          <a:off x="5784132" y="272829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630952</xdr:colOff>
      <xdr:row>9</xdr:row>
      <xdr:rowOff>30811</xdr:rowOff>
    </xdr:from>
    <xdr:to>
      <xdr:col>7</xdr:col>
      <xdr:colOff>850736</xdr:colOff>
      <xdr:row>9</xdr:row>
      <xdr:rowOff>238671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68C0F5E9-4544-4D16-A069-1F85EE6E7F5E}"/>
            </a:ext>
          </a:extLst>
        </xdr:cNvPr>
        <xdr:cNvSpPr/>
      </xdr:nvSpPr>
      <xdr:spPr>
        <a:xfrm>
          <a:off x="6163072" y="272829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70AFE708-A9D7-4586-8B45-1AB184AF1D9F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52F0735F-5ACD-4278-8A18-289B2B034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61AEC5E2-B62F-43CB-B40B-D50CB81B7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AC32535F-7836-4935-9DE7-73AD172FA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97050E22-2EBE-4527-A2D4-9B5ED9C56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20237BCB-E779-4493-9A70-057E4FC6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0C6C58A7-2921-448E-8396-A69913CC3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294DB4C0-2B45-4AE2-A58B-C8F253CB8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58E4B615-C973-41AB-9683-6B298BE0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E9A1D1DB-9A83-4063-BE01-2A187E641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099CD0A9-E054-41A9-AE04-0E1E348DF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1211B175-6C07-46F4-BB2A-930CE50DB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95EC7B4D-3FEE-4025-9A3D-BCB84A119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452FA7EE-DB0C-4D36-A8A8-FF57D2294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90DB6BE6-29AA-427C-B6E6-166CCDFAB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4B65BA19-9446-4A22-B1A8-7AB6C1135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F220E4E5-DF63-4774-9460-899A5F782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05CC95D2-78C5-4E2C-BA5D-F15621432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A66166BD-A067-42CD-83A2-99AB3AFC2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72B33C83-56FC-46AA-B109-5FF40428E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776AFF97-9F0B-45C0-B978-0AE78DF522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44670A5C-D280-4DC1-A827-EA076F79C2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A481E931-0F3C-42B3-AE25-55963409D6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DC66823-91F5-4663-87A7-72AF6A0562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8975F84D-E7F9-4FD3-8B4A-F2C8E93D2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437464E4-984E-4C65-9A30-363CB86176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BB47DB28-2344-4ACC-8ADF-0FE458C88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65F07F6-0564-487B-8CD2-D6A5DF239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D68B9C7C-9819-4AEA-8F78-649D6CDB5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91D4A413-E48A-415D-BDBC-4DD94A4586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53FE346-494F-47F7-9848-2262A1FD36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3CA5D2F4-BB03-4305-B464-0885A4AF68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73C76144-02E4-4CF0-9150-D954A552D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AFFA6C8E-CEE4-4F70-8066-BB2103BC4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71DDB0D-6471-4327-A7C6-D55F06E6B6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7EE860F6-FBC3-494D-BA5B-7BDF223BC7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770ED848-18A2-4C65-AEDA-66D879A7D6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5FCC8495-8D71-458A-9BEF-778D36C4F2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B1ED129C-3956-4637-A9C9-2AFF2A88E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65DB55CE-F64C-4C77-AEB1-4DB25BC1E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D17FB426-DD90-471B-B8D0-8467031CA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F4336E93-AAFC-4D02-A94F-7B9578F81B2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id="{5012DB7B-8506-46A6-81EC-EAA3E0F51924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3</xdr:col>
      <xdr:colOff>937363</xdr:colOff>
      <xdr:row>22</xdr:row>
      <xdr:rowOff>409215</xdr:rowOff>
    </xdr:from>
    <xdr:to>
      <xdr:col>4</xdr:col>
      <xdr:colOff>55510</xdr:colOff>
      <xdr:row>22</xdr:row>
      <xdr:rowOff>521817</xdr:rowOff>
    </xdr:to>
    <xdr:pic>
      <xdr:nvPicPr>
        <xdr:cNvPr id="87" name="Image 57">
          <a:extLst>
            <a:ext uri="{FF2B5EF4-FFF2-40B4-BE49-F238E27FC236}">
              <a16:creationId xmlns:a16="http://schemas.microsoft.com/office/drawing/2014/main" id="{3C081404-A119-4E4B-9ECC-E144B6BFC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9001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283521</xdr:colOff>
      <xdr:row>12</xdr:row>
      <xdr:rowOff>363182</xdr:rowOff>
    </xdr:from>
    <xdr:to>
      <xdr:col>5</xdr:col>
      <xdr:colOff>621705</xdr:colOff>
      <xdr:row>12</xdr:row>
      <xdr:rowOff>706082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0A9CC0CB-A641-448B-A80D-289F59FE3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36421" y="419223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582846</xdr:colOff>
      <xdr:row>22</xdr:row>
      <xdr:rowOff>478858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CD504667-0363-4DA6-9DEE-9EE84198B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304544</xdr:colOff>
      <xdr:row>12</xdr:row>
      <xdr:rowOff>412679</xdr:rowOff>
    </xdr:from>
    <xdr:to>
      <xdr:col>7</xdr:col>
      <xdr:colOff>644504</xdr:colOff>
      <xdr:row>12</xdr:row>
      <xdr:rowOff>744645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559B4166-A55D-4AC6-B208-7F0D1CAB9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6204" y="423029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274957</xdr:colOff>
      <xdr:row>9</xdr:row>
      <xdr:rowOff>401282</xdr:rowOff>
    </xdr:from>
    <xdr:to>
      <xdr:col>6</xdr:col>
      <xdr:colOff>613141</xdr:colOff>
      <xdr:row>9</xdr:row>
      <xdr:rowOff>744182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D644ED92-917A-46BF-8133-EB1E3CCA6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37457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29307</xdr:rowOff>
    </xdr:from>
    <xdr:ext cx="1417124" cy="881301"/>
    <xdr:pic>
      <xdr:nvPicPr>
        <xdr:cNvPr id="11" name="Picture 10">
          <a:extLst>
            <a:ext uri="{FF2B5EF4-FFF2-40B4-BE49-F238E27FC236}">
              <a16:creationId xmlns:a16="http://schemas.microsoft.com/office/drawing/2014/main" id="{89FCC8ED-E124-4394-BE00-B9EA49AE6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37760" y="29307"/>
          <a:ext cx="1417124" cy="881301"/>
        </a:xfrm>
        <a:prstGeom prst="rect">
          <a:avLst/>
        </a:prstGeom>
      </xdr:spPr>
    </xdr:pic>
    <xdr:clientData/>
  </xdr:oneCellAnchor>
  <xdr:oneCellAnchor>
    <xdr:from>
      <xdr:col>1</xdr:col>
      <xdr:colOff>716280</xdr:colOff>
      <xdr:row>21</xdr:row>
      <xdr:rowOff>248307</xdr:rowOff>
    </xdr:from>
    <xdr:ext cx="317602" cy="342900"/>
    <xdr:pic>
      <xdr:nvPicPr>
        <xdr:cNvPr id="67" name="Picture 239">
          <a:extLst>
            <a:ext uri="{FF2B5EF4-FFF2-40B4-BE49-F238E27FC236}">
              <a16:creationId xmlns:a16="http://schemas.microsoft.com/office/drawing/2014/main" id="{72719ED9-54D4-4246-9A02-82E9F0671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3440" y="7433967"/>
          <a:ext cx="317602" cy="342900"/>
        </a:xfrm>
        <a:prstGeom prst="rect">
          <a:avLst/>
        </a:prstGeom>
      </xdr:spPr>
    </xdr:pic>
    <xdr:clientData/>
  </xdr:oneCellAnchor>
  <xdr:oneCellAnchor>
    <xdr:from>
      <xdr:col>5</xdr:col>
      <xdr:colOff>813838</xdr:colOff>
      <xdr:row>21</xdr:row>
      <xdr:rowOff>311727</xdr:rowOff>
    </xdr:from>
    <xdr:ext cx="211862" cy="216926"/>
    <xdr:pic>
      <xdr:nvPicPr>
        <xdr:cNvPr id="69" name="Image 63">
          <a:extLst>
            <a:ext uri="{FF2B5EF4-FFF2-40B4-BE49-F238E27FC236}">
              <a16:creationId xmlns:a16="http://schemas.microsoft.com/office/drawing/2014/main" id="{CBA73F2A-579A-4B14-BBAD-4C6B2C7CC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77178" y="7497387"/>
          <a:ext cx="211862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FEFFA05B-1F8C-448A-991F-8A15ED033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7</xdr:col>
      <xdr:colOff>104299</xdr:colOff>
      <xdr:row>9</xdr:row>
      <xdr:rowOff>420199</xdr:rowOff>
    </xdr:from>
    <xdr:to>
      <xdr:col>7</xdr:col>
      <xdr:colOff>442483</xdr:colOff>
      <xdr:row>9</xdr:row>
      <xdr:rowOff>766898</xdr:rowOff>
    </xdr:to>
    <xdr:pic>
      <xdr:nvPicPr>
        <xdr:cNvPr id="105" name="Picture 272">
          <a:extLst>
            <a:ext uri="{FF2B5EF4-FFF2-40B4-BE49-F238E27FC236}">
              <a16:creationId xmlns:a16="http://schemas.microsoft.com/office/drawing/2014/main" id="{BF0843C6-72F1-497A-9381-B033BC26A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3725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504439</xdr:colOff>
      <xdr:row>9</xdr:row>
      <xdr:rowOff>420868</xdr:rowOff>
    </xdr:from>
    <xdr:to>
      <xdr:col>7</xdr:col>
      <xdr:colOff>844399</xdr:colOff>
      <xdr:row>9</xdr:row>
      <xdr:rowOff>752834</xdr:rowOff>
    </xdr:to>
    <xdr:pic>
      <xdr:nvPicPr>
        <xdr:cNvPr id="106" name="Picture 17">
          <a:extLst>
            <a:ext uri="{FF2B5EF4-FFF2-40B4-BE49-F238E27FC236}">
              <a16:creationId xmlns:a16="http://schemas.microsoft.com/office/drawing/2014/main" id="{A64AA58D-B714-4FEF-8DBA-FEEB55FA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3739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199571</xdr:colOff>
      <xdr:row>9</xdr:row>
      <xdr:rowOff>148078</xdr:rowOff>
    </xdr:from>
    <xdr:to>
      <xdr:col>7</xdr:col>
      <xdr:colOff>417485</xdr:colOff>
      <xdr:row>9</xdr:row>
      <xdr:rowOff>377751</xdr:rowOff>
    </xdr:to>
    <xdr:pic>
      <xdr:nvPicPr>
        <xdr:cNvPr id="107" name="Image 63">
          <a:extLst>
            <a:ext uri="{FF2B5EF4-FFF2-40B4-BE49-F238E27FC236}">
              <a16:creationId xmlns:a16="http://schemas.microsoft.com/office/drawing/2014/main" id="{93BB6BCE-4439-46CA-BEF1-7A5313ED5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3253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133456</xdr:colOff>
      <xdr:row>12</xdr:row>
      <xdr:rowOff>149199</xdr:rowOff>
    </xdr:from>
    <xdr:to>
      <xdr:col>1</xdr:col>
      <xdr:colOff>351370</xdr:colOff>
      <xdr:row>12</xdr:row>
      <xdr:rowOff>378872</xdr:rowOff>
    </xdr:to>
    <xdr:pic>
      <xdr:nvPicPr>
        <xdr:cNvPr id="115" name="Image 63">
          <a:extLst>
            <a:ext uri="{FF2B5EF4-FFF2-40B4-BE49-F238E27FC236}">
              <a16:creationId xmlns:a16="http://schemas.microsoft.com/office/drawing/2014/main" id="{A720F58D-96F1-4F03-B5B3-E5537E04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1</xdr:col>
      <xdr:colOff>502156</xdr:colOff>
      <xdr:row>12</xdr:row>
      <xdr:rowOff>156579</xdr:rowOff>
    </xdr:from>
    <xdr:to>
      <xdr:col>1</xdr:col>
      <xdr:colOff>726887</xdr:colOff>
      <xdr:row>12</xdr:row>
      <xdr:rowOff>371052</xdr:rowOff>
    </xdr:to>
    <xdr:pic>
      <xdr:nvPicPr>
        <xdr:cNvPr id="116" name="Image 57">
          <a:extLst>
            <a:ext uri="{FF2B5EF4-FFF2-40B4-BE49-F238E27FC236}">
              <a16:creationId xmlns:a16="http://schemas.microsoft.com/office/drawing/2014/main" id="{2CBE5FC8-8676-45E1-AB59-6B08E0DA1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26" name="Image 63">
          <a:extLst>
            <a:ext uri="{FF2B5EF4-FFF2-40B4-BE49-F238E27FC236}">
              <a16:creationId xmlns:a16="http://schemas.microsoft.com/office/drawing/2014/main" id="{A43A6CF5-465D-4A38-A776-7C701D502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27" name="Image 57">
          <a:extLst>
            <a:ext uri="{FF2B5EF4-FFF2-40B4-BE49-F238E27FC236}">
              <a16:creationId xmlns:a16="http://schemas.microsoft.com/office/drawing/2014/main" id="{741E5AF7-D142-4CDE-B69E-43980A39D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37" name="Image 63">
          <a:extLst>
            <a:ext uri="{FF2B5EF4-FFF2-40B4-BE49-F238E27FC236}">
              <a16:creationId xmlns:a16="http://schemas.microsoft.com/office/drawing/2014/main" id="{22440028-E153-4487-936C-3390D5D4E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38" name="Image 57">
          <a:extLst>
            <a:ext uri="{FF2B5EF4-FFF2-40B4-BE49-F238E27FC236}">
              <a16:creationId xmlns:a16="http://schemas.microsoft.com/office/drawing/2014/main" id="{777F4FA4-0525-4A56-989E-176167F2F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CC12141F-4A78-44B4-8EE9-C5AF5A4E2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236220</xdr:colOff>
      <xdr:row>12</xdr:row>
      <xdr:rowOff>38100</xdr:rowOff>
    </xdr:from>
    <xdr:to>
      <xdr:col>1</xdr:col>
      <xdr:colOff>456004</xdr:colOff>
      <xdr:row>12</xdr:row>
      <xdr:rowOff>245960</xdr:rowOff>
    </xdr:to>
    <xdr:sp macro="" textlink="">
      <xdr:nvSpPr>
        <xdr:cNvPr id="161" name="Oval 160">
          <a:extLst>
            <a:ext uri="{FF2B5EF4-FFF2-40B4-BE49-F238E27FC236}">
              <a16:creationId xmlns:a16="http://schemas.microsoft.com/office/drawing/2014/main" id="{8B90970E-CA00-4A43-B4CB-22DE16D2EBBB}"/>
            </a:ext>
          </a:extLst>
        </xdr:cNvPr>
        <xdr:cNvSpPr/>
      </xdr:nvSpPr>
      <xdr:spPr>
        <a:xfrm>
          <a:off x="37338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615160</xdr:colOff>
      <xdr:row>12</xdr:row>
      <xdr:rowOff>38100</xdr:rowOff>
    </xdr:from>
    <xdr:to>
      <xdr:col>1</xdr:col>
      <xdr:colOff>834944</xdr:colOff>
      <xdr:row>12</xdr:row>
      <xdr:rowOff>245960</xdr:rowOff>
    </xdr:to>
    <xdr:sp macro="" textlink="">
      <xdr:nvSpPr>
        <xdr:cNvPr id="162" name="Oval 161">
          <a:extLst>
            <a:ext uri="{FF2B5EF4-FFF2-40B4-BE49-F238E27FC236}">
              <a16:creationId xmlns:a16="http://schemas.microsoft.com/office/drawing/2014/main" id="{DA6D868A-9B88-49AC-8094-B1C52D717A8B}"/>
            </a:ext>
          </a:extLst>
        </xdr:cNvPr>
        <xdr:cNvSpPr/>
      </xdr:nvSpPr>
      <xdr:spPr>
        <a:xfrm>
          <a:off x="75232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255104</xdr:colOff>
      <xdr:row>12</xdr:row>
      <xdr:rowOff>52457</xdr:rowOff>
    </xdr:from>
    <xdr:to>
      <xdr:col>2</xdr:col>
      <xdr:colOff>474888</xdr:colOff>
      <xdr:row>12</xdr:row>
      <xdr:rowOff>260317</xdr:rowOff>
    </xdr:to>
    <xdr:sp macro="" textlink="">
      <xdr:nvSpPr>
        <xdr:cNvPr id="163" name="Oval 162">
          <a:extLst>
            <a:ext uri="{FF2B5EF4-FFF2-40B4-BE49-F238E27FC236}">
              <a16:creationId xmlns:a16="http://schemas.microsoft.com/office/drawing/2014/main" id="{60FA794A-8A4C-4CDE-B651-6E1E5C0EF6D5}"/>
            </a:ext>
          </a:extLst>
        </xdr:cNvPr>
        <xdr:cNvSpPr/>
      </xdr:nvSpPr>
      <xdr:spPr>
        <a:xfrm>
          <a:off x="129142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634044</xdr:colOff>
      <xdr:row>12</xdr:row>
      <xdr:rowOff>52457</xdr:rowOff>
    </xdr:from>
    <xdr:to>
      <xdr:col>2</xdr:col>
      <xdr:colOff>853828</xdr:colOff>
      <xdr:row>12</xdr:row>
      <xdr:rowOff>260317</xdr:rowOff>
    </xdr:to>
    <xdr:sp macro="" textlink="">
      <xdr:nvSpPr>
        <xdr:cNvPr id="164" name="Oval 163">
          <a:extLst>
            <a:ext uri="{FF2B5EF4-FFF2-40B4-BE49-F238E27FC236}">
              <a16:creationId xmlns:a16="http://schemas.microsoft.com/office/drawing/2014/main" id="{DBD11CAC-C3F9-4223-B2A6-728F3B9315A1}"/>
            </a:ext>
          </a:extLst>
        </xdr:cNvPr>
        <xdr:cNvSpPr/>
      </xdr:nvSpPr>
      <xdr:spPr>
        <a:xfrm>
          <a:off x="167036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255988</xdr:colOff>
      <xdr:row>12</xdr:row>
      <xdr:rowOff>46934</xdr:rowOff>
    </xdr:from>
    <xdr:to>
      <xdr:col>3</xdr:col>
      <xdr:colOff>475772</xdr:colOff>
      <xdr:row>12</xdr:row>
      <xdr:rowOff>254794</xdr:rowOff>
    </xdr:to>
    <xdr:sp macro="" textlink="">
      <xdr:nvSpPr>
        <xdr:cNvPr id="165" name="Oval 164">
          <a:extLst>
            <a:ext uri="{FF2B5EF4-FFF2-40B4-BE49-F238E27FC236}">
              <a16:creationId xmlns:a16="http://schemas.microsoft.com/office/drawing/2014/main" id="{A0F4B671-E432-4523-902C-3F06F2852CC1}"/>
            </a:ext>
          </a:extLst>
        </xdr:cNvPr>
        <xdr:cNvSpPr/>
      </xdr:nvSpPr>
      <xdr:spPr>
        <a:xfrm>
          <a:off x="219146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634928</xdr:colOff>
      <xdr:row>12</xdr:row>
      <xdr:rowOff>46934</xdr:rowOff>
    </xdr:from>
    <xdr:to>
      <xdr:col>3</xdr:col>
      <xdr:colOff>854712</xdr:colOff>
      <xdr:row>12</xdr:row>
      <xdr:rowOff>254794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CD0352DD-3FF5-42D0-B86C-87DBF89827CC}"/>
            </a:ext>
          </a:extLst>
        </xdr:cNvPr>
        <xdr:cNvSpPr/>
      </xdr:nvSpPr>
      <xdr:spPr>
        <a:xfrm>
          <a:off x="257040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320592</xdr:colOff>
      <xdr:row>9</xdr:row>
      <xdr:rowOff>38431</xdr:rowOff>
    </xdr:from>
    <xdr:to>
      <xdr:col>7</xdr:col>
      <xdr:colOff>540376</xdr:colOff>
      <xdr:row>9</xdr:row>
      <xdr:rowOff>246291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181B9600-B1A5-4043-BB97-17897D7EC469}"/>
            </a:ext>
          </a:extLst>
        </xdr:cNvPr>
        <xdr:cNvSpPr/>
      </xdr:nvSpPr>
      <xdr:spPr>
        <a:xfrm>
          <a:off x="5852712" y="2735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E0A2D5F7-4CA1-4600-A753-456A1D6BF173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8B73B22F-A2FB-45F3-A2EA-6D548E656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A0079CD9-75B0-4641-AB87-25F7167D6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63E6D62E-188D-40FB-B37C-C5832C135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832BE759-BFAC-4764-96FC-DEF62AD87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A857E452-B874-45AC-8654-20015FE57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8C76A016-15DE-4D12-8C9B-AAF5BD9DF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127AB6D2-C8D7-4E7D-A5D5-98D90890B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45616CFA-DA08-4054-80FA-307CA44F0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7AB1F5A7-5BCA-47D8-87E0-98F2131B5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6D48EA4B-4D25-4C5B-835E-98FA2A225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5F0E29E3-0E3F-434F-8006-8D35C089F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2EBC05C4-4CC0-48AD-B57A-FF74A3CA2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82" name="Image 63">
          <a:extLst>
            <a:ext uri="{FF2B5EF4-FFF2-40B4-BE49-F238E27FC236}">
              <a16:creationId xmlns:a16="http://schemas.microsoft.com/office/drawing/2014/main" id="{5D80297D-E7FE-412B-A8E0-E7DFFD29E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83" name="Image 63">
          <a:extLst>
            <a:ext uri="{FF2B5EF4-FFF2-40B4-BE49-F238E27FC236}">
              <a16:creationId xmlns:a16="http://schemas.microsoft.com/office/drawing/2014/main" id="{7E79D742-4AC1-42E3-973B-648B47CDD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84" name="Image 63">
          <a:extLst>
            <a:ext uri="{FF2B5EF4-FFF2-40B4-BE49-F238E27FC236}">
              <a16:creationId xmlns:a16="http://schemas.microsoft.com/office/drawing/2014/main" id="{D9341C59-1490-437C-9997-24C9CC271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85" name="Image 63">
          <a:extLst>
            <a:ext uri="{FF2B5EF4-FFF2-40B4-BE49-F238E27FC236}">
              <a16:creationId xmlns:a16="http://schemas.microsoft.com/office/drawing/2014/main" id="{E6FCC457-BE0A-4C9A-B7C5-DE87B5E8A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86" name="Image 57">
          <a:extLst>
            <a:ext uri="{FF2B5EF4-FFF2-40B4-BE49-F238E27FC236}">
              <a16:creationId xmlns:a16="http://schemas.microsoft.com/office/drawing/2014/main" id="{5598E70A-6437-4C2E-9508-C9EF467D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87" name="Image 57">
          <a:extLst>
            <a:ext uri="{FF2B5EF4-FFF2-40B4-BE49-F238E27FC236}">
              <a16:creationId xmlns:a16="http://schemas.microsoft.com/office/drawing/2014/main" id="{12C6B7C8-4D59-4C4B-854A-0B6200CAE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88" name="Image 57">
          <a:extLst>
            <a:ext uri="{FF2B5EF4-FFF2-40B4-BE49-F238E27FC236}">
              <a16:creationId xmlns:a16="http://schemas.microsoft.com/office/drawing/2014/main" id="{F3D3CA86-D947-48B0-9C8D-953160CB6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89" name="Image 57">
          <a:extLst>
            <a:ext uri="{FF2B5EF4-FFF2-40B4-BE49-F238E27FC236}">
              <a16:creationId xmlns:a16="http://schemas.microsoft.com/office/drawing/2014/main" id="{C7B146EC-05FF-460A-B5F4-2F6DAF8CBA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BE9BCFBC-A461-4433-88EF-E00415E4CB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A7335E5C-047A-4603-A470-E90BCF9332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4FC1C088-C44A-4F4D-938B-524A89A71A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6ED0D73-221C-49EE-B8DC-641193E00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5A3807D9-490F-4814-8E7F-D794C1B8FA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48BA70D9-DC86-4AE9-B51B-46B748846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5F54B7E2-F731-409C-B835-83498D7D1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E71CA51-F935-456F-9CEC-EBF0B296A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FF3AB873-645C-490E-8376-EF241BFAF3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36BDC49E-93C8-4F25-B813-22E181FCB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2C1EF56D-E51E-4E07-9B40-E02FD2FF9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4F5E515D-994A-41FE-B01A-8A3CFDE1EF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65ECBBC4-4D80-4368-8871-B9EF8A97E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DE6790B4-A09D-4D99-8500-EB8A6D1AD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B9CD5C29-7C74-4617-AA01-0A83050764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92F5B911-0560-4CAA-859E-E54C65BF0C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B4E82C1D-91B8-4D88-B704-FC8494CABE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62CE693-BA23-4CA6-8FD2-A51479D01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F97315BC-1CDB-42BC-B9BF-F8005D38F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550DF71C-641D-41DB-8691-4E4D4DCEC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2BF5845F-F7C5-4612-A70E-71619A027922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E5A9C371-15E2-4C82-A1F2-C23477EF5282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</xdr:col>
      <xdr:colOff>760955</xdr:colOff>
      <xdr:row>22</xdr:row>
      <xdr:rowOff>323653</xdr:rowOff>
    </xdr:from>
    <xdr:to>
      <xdr:col>1</xdr:col>
      <xdr:colOff>985686</xdr:colOff>
      <xdr:row>22</xdr:row>
      <xdr:rowOff>540580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0B739632-06F0-4F37-83EF-E37C20370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13355" y="834370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927838</xdr:colOff>
      <xdr:row>22</xdr:row>
      <xdr:rowOff>409215</xdr:rowOff>
    </xdr:from>
    <xdr:to>
      <xdr:col>4</xdr:col>
      <xdr:colOff>45985</xdr:colOff>
      <xdr:row>22</xdr:row>
      <xdr:rowOff>521817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FC9E5D49-DE44-4378-A0CC-9BF5C03C4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80488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6</xdr:col>
      <xdr:colOff>274957</xdr:colOff>
      <xdr:row>12</xdr:row>
      <xdr:rowOff>391757</xdr:rowOff>
    </xdr:from>
    <xdr:to>
      <xdr:col>6</xdr:col>
      <xdr:colOff>613141</xdr:colOff>
      <xdr:row>12</xdr:row>
      <xdr:rowOff>734657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8744BFFD-5DA5-4C5A-A8C6-9B95DD32E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7982" y="4220807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8A22AD6-2F4C-4CC8-976D-71BD2647C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744556</xdr:colOff>
      <xdr:row>21</xdr:row>
      <xdr:rowOff>248307</xdr:rowOff>
    </xdr:from>
    <xdr:ext cx="289326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5BF6AD06-244B-43D4-8336-6E0813930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1716" y="7433967"/>
          <a:ext cx="289326" cy="342900"/>
        </a:xfrm>
        <a:prstGeom prst="rect">
          <a:avLst/>
        </a:prstGeom>
      </xdr:spPr>
    </xdr:pic>
    <xdr:clientData/>
  </xdr:oneCellAnchor>
  <xdr:oneCellAnchor>
    <xdr:from>
      <xdr:col>5</xdr:col>
      <xdr:colOff>820296</xdr:colOff>
      <xdr:row>21</xdr:row>
      <xdr:rowOff>311727</xdr:rowOff>
    </xdr:from>
    <xdr:ext cx="205404" cy="216926"/>
    <xdr:pic>
      <xdr:nvPicPr>
        <xdr:cNvPr id="4" name="Image 63">
          <a:extLst>
            <a:ext uri="{FF2B5EF4-FFF2-40B4-BE49-F238E27FC236}">
              <a16:creationId xmlns:a16="http://schemas.microsoft.com/office/drawing/2014/main" id="{FC884F72-C4C9-40CB-AC6B-4540413F7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83636" y="7497387"/>
          <a:ext cx="205404" cy="216926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9E085624-8881-46E6-B155-C51859A9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7427378"/>
          <a:ext cx="362429" cy="331966"/>
        </a:xfrm>
        <a:prstGeom prst="rect">
          <a:avLst/>
        </a:prstGeom>
      </xdr:spPr>
    </xdr:pic>
    <xdr:clientData/>
  </xdr:twoCellAnchor>
  <xdr:twoCellAnchor>
    <xdr:from>
      <xdr:col>1</xdr:col>
      <xdr:colOff>390161</xdr:colOff>
      <xdr:row>15</xdr:row>
      <xdr:rowOff>369870</xdr:rowOff>
    </xdr:from>
    <xdr:to>
      <xdr:col>1</xdr:col>
      <xdr:colOff>730121</xdr:colOff>
      <xdr:row>15</xdr:row>
      <xdr:rowOff>701836</xdr:rowOff>
    </xdr:to>
    <xdr:pic>
      <xdr:nvPicPr>
        <xdr:cNvPr id="6" name="Picture 17">
          <a:extLst>
            <a:ext uri="{FF2B5EF4-FFF2-40B4-BE49-F238E27FC236}">
              <a16:creationId xmlns:a16="http://schemas.microsoft.com/office/drawing/2014/main" id="{A87D54B3-82AE-4ACB-9956-BD181DFA4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7321" y="531525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283522</xdr:colOff>
      <xdr:row>9</xdr:row>
      <xdr:rowOff>401282</xdr:rowOff>
    </xdr:from>
    <xdr:to>
      <xdr:col>7</xdr:col>
      <xdr:colOff>621706</xdr:colOff>
      <xdr:row>9</xdr:row>
      <xdr:rowOff>744182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9C0F4E3A-22C7-4A0D-BB2F-B1511CF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45182" y="3098762"/>
          <a:ext cx="338184" cy="342900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29307</xdr:rowOff>
    </xdr:from>
    <xdr:ext cx="1417124" cy="881301"/>
    <xdr:pic>
      <xdr:nvPicPr>
        <xdr:cNvPr id="9" name="Picture 8">
          <a:extLst>
            <a:ext uri="{FF2B5EF4-FFF2-40B4-BE49-F238E27FC236}">
              <a16:creationId xmlns:a16="http://schemas.microsoft.com/office/drawing/2014/main" id="{B73FF91A-AB22-47B0-9A42-824670502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22520" y="29307"/>
          <a:ext cx="1417124" cy="881301"/>
        </a:xfrm>
        <a:prstGeom prst="rect">
          <a:avLst/>
        </a:prstGeom>
      </xdr:spPr>
    </xdr:pic>
    <xdr:clientData/>
  </xdr:oneCellAnchor>
  <xdr:twoCellAnchor>
    <xdr:from>
      <xdr:col>1</xdr:col>
      <xdr:colOff>104299</xdr:colOff>
      <xdr:row>12</xdr:row>
      <xdr:rowOff>420199</xdr:rowOff>
    </xdr:from>
    <xdr:to>
      <xdr:col>1</xdr:col>
      <xdr:colOff>442483</xdr:colOff>
      <xdr:row>12</xdr:row>
      <xdr:rowOff>766898</xdr:rowOff>
    </xdr:to>
    <xdr:pic>
      <xdr:nvPicPr>
        <xdr:cNvPr id="100" name="Picture 272">
          <a:extLst>
            <a:ext uri="{FF2B5EF4-FFF2-40B4-BE49-F238E27FC236}">
              <a16:creationId xmlns:a16="http://schemas.microsoft.com/office/drawing/2014/main" id="{74616385-5273-400C-A160-96623F1DF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6419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504439</xdr:colOff>
      <xdr:row>12</xdr:row>
      <xdr:rowOff>420868</xdr:rowOff>
    </xdr:from>
    <xdr:to>
      <xdr:col>1</xdr:col>
      <xdr:colOff>844399</xdr:colOff>
      <xdr:row>12</xdr:row>
      <xdr:rowOff>752834</xdr:rowOff>
    </xdr:to>
    <xdr:pic>
      <xdr:nvPicPr>
        <xdr:cNvPr id="101" name="Picture 17">
          <a:extLst>
            <a:ext uri="{FF2B5EF4-FFF2-40B4-BE49-F238E27FC236}">
              <a16:creationId xmlns:a16="http://schemas.microsoft.com/office/drawing/2014/main" id="{E6AC58A2-3F9C-4C8B-8C96-BCDA1D67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6559" y="3118348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199571</xdr:colOff>
      <xdr:row>12</xdr:row>
      <xdr:rowOff>148078</xdr:rowOff>
    </xdr:from>
    <xdr:to>
      <xdr:col>1</xdr:col>
      <xdr:colOff>417485</xdr:colOff>
      <xdr:row>12</xdr:row>
      <xdr:rowOff>377751</xdr:rowOff>
    </xdr:to>
    <xdr:pic>
      <xdr:nvPicPr>
        <xdr:cNvPr id="102" name="Image 63">
          <a:extLst>
            <a:ext uri="{FF2B5EF4-FFF2-40B4-BE49-F238E27FC236}">
              <a16:creationId xmlns:a16="http://schemas.microsoft.com/office/drawing/2014/main" id="{39718C7A-8159-4140-8BA1-AEE750B6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1691" y="2845558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133456</xdr:colOff>
      <xdr:row>12</xdr:row>
      <xdr:rowOff>149199</xdr:rowOff>
    </xdr:from>
    <xdr:to>
      <xdr:col>2</xdr:col>
      <xdr:colOff>351370</xdr:colOff>
      <xdr:row>12</xdr:row>
      <xdr:rowOff>378872</xdr:rowOff>
    </xdr:to>
    <xdr:pic>
      <xdr:nvPicPr>
        <xdr:cNvPr id="110" name="Image 63">
          <a:extLst>
            <a:ext uri="{FF2B5EF4-FFF2-40B4-BE49-F238E27FC236}">
              <a16:creationId xmlns:a16="http://schemas.microsoft.com/office/drawing/2014/main" id="{C1D48FE5-BA2D-425D-80A9-BA3E535AF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2</xdr:col>
      <xdr:colOff>502156</xdr:colOff>
      <xdr:row>12</xdr:row>
      <xdr:rowOff>156579</xdr:rowOff>
    </xdr:from>
    <xdr:to>
      <xdr:col>2</xdr:col>
      <xdr:colOff>726887</xdr:colOff>
      <xdr:row>12</xdr:row>
      <xdr:rowOff>371052</xdr:rowOff>
    </xdr:to>
    <xdr:pic>
      <xdr:nvPicPr>
        <xdr:cNvPr id="111" name="Image 57">
          <a:extLst>
            <a:ext uri="{FF2B5EF4-FFF2-40B4-BE49-F238E27FC236}">
              <a16:creationId xmlns:a16="http://schemas.microsoft.com/office/drawing/2014/main" id="{215304FF-7100-4981-A011-3AE52E223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3</xdr:col>
      <xdr:colOff>133456</xdr:colOff>
      <xdr:row>12</xdr:row>
      <xdr:rowOff>149199</xdr:rowOff>
    </xdr:from>
    <xdr:to>
      <xdr:col>3</xdr:col>
      <xdr:colOff>351370</xdr:colOff>
      <xdr:row>12</xdr:row>
      <xdr:rowOff>378872</xdr:rowOff>
    </xdr:to>
    <xdr:pic>
      <xdr:nvPicPr>
        <xdr:cNvPr id="152" name="Image 63">
          <a:extLst>
            <a:ext uri="{FF2B5EF4-FFF2-40B4-BE49-F238E27FC236}">
              <a16:creationId xmlns:a16="http://schemas.microsoft.com/office/drawing/2014/main" id="{0DBBBEFF-B0C4-42B7-844B-8650D3549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3</xdr:col>
      <xdr:colOff>502156</xdr:colOff>
      <xdr:row>12</xdr:row>
      <xdr:rowOff>156579</xdr:rowOff>
    </xdr:from>
    <xdr:to>
      <xdr:col>3</xdr:col>
      <xdr:colOff>726887</xdr:colOff>
      <xdr:row>12</xdr:row>
      <xdr:rowOff>371052</xdr:rowOff>
    </xdr:to>
    <xdr:pic>
      <xdr:nvPicPr>
        <xdr:cNvPr id="153" name="Image 57">
          <a:extLst>
            <a:ext uri="{FF2B5EF4-FFF2-40B4-BE49-F238E27FC236}">
              <a16:creationId xmlns:a16="http://schemas.microsoft.com/office/drawing/2014/main" id="{73E27C27-C825-47C8-BF37-ADEBC7DBF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4</xdr:col>
      <xdr:colOff>133456</xdr:colOff>
      <xdr:row>12</xdr:row>
      <xdr:rowOff>149199</xdr:rowOff>
    </xdr:from>
    <xdr:to>
      <xdr:col>4</xdr:col>
      <xdr:colOff>351370</xdr:colOff>
      <xdr:row>12</xdr:row>
      <xdr:rowOff>378872</xdr:rowOff>
    </xdr:to>
    <xdr:pic>
      <xdr:nvPicPr>
        <xdr:cNvPr id="163" name="Image 63">
          <a:extLst>
            <a:ext uri="{FF2B5EF4-FFF2-40B4-BE49-F238E27FC236}">
              <a16:creationId xmlns:a16="http://schemas.microsoft.com/office/drawing/2014/main" id="{1E02E46D-EB05-4A6C-A8B7-4BEF29FCA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16" y="3966819"/>
          <a:ext cx="217914" cy="229673"/>
        </a:xfrm>
        <a:prstGeom prst="rect">
          <a:avLst/>
        </a:prstGeom>
      </xdr:spPr>
    </xdr:pic>
    <xdr:clientData/>
  </xdr:twoCellAnchor>
  <xdr:twoCellAnchor>
    <xdr:from>
      <xdr:col>4</xdr:col>
      <xdr:colOff>502156</xdr:colOff>
      <xdr:row>12</xdr:row>
      <xdr:rowOff>156579</xdr:rowOff>
    </xdr:from>
    <xdr:to>
      <xdr:col>4</xdr:col>
      <xdr:colOff>726887</xdr:colOff>
      <xdr:row>12</xdr:row>
      <xdr:rowOff>371052</xdr:rowOff>
    </xdr:to>
    <xdr:pic>
      <xdr:nvPicPr>
        <xdr:cNvPr id="164" name="Image 57">
          <a:extLst>
            <a:ext uri="{FF2B5EF4-FFF2-40B4-BE49-F238E27FC236}">
              <a16:creationId xmlns:a16="http://schemas.microsoft.com/office/drawing/2014/main" id="{06F50B69-B840-441E-902B-DF9EEF18A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316" y="3974199"/>
          <a:ext cx="224731" cy="214473"/>
        </a:xfrm>
        <a:prstGeom prst="rect">
          <a:avLst/>
        </a:prstGeom>
      </xdr:spPr>
    </xdr:pic>
    <xdr:clientData/>
  </xdr:twoCellAnchor>
  <xdr:twoCellAnchor>
    <xdr:from>
      <xdr:col>7</xdr:col>
      <xdr:colOff>277273</xdr:colOff>
      <xdr:row>21</xdr:row>
      <xdr:rowOff>261470</xdr:rowOff>
    </xdr:from>
    <xdr:to>
      <xdr:col>7</xdr:col>
      <xdr:colOff>645011</xdr:colOff>
      <xdr:row>21</xdr:row>
      <xdr:rowOff>604370</xdr:rowOff>
    </xdr:to>
    <xdr:pic>
      <xdr:nvPicPr>
        <xdr:cNvPr id="176" name="Picture 273">
          <a:extLst>
            <a:ext uri="{FF2B5EF4-FFF2-40B4-BE49-F238E27FC236}">
              <a16:creationId xmlns:a16="http://schemas.microsoft.com/office/drawing/2014/main" id="{41EA6578-5DB3-4B39-B8C2-AA62EC670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09393" y="7447130"/>
          <a:ext cx="367738" cy="342900"/>
        </a:xfrm>
        <a:prstGeom prst="rect">
          <a:avLst/>
        </a:prstGeom>
      </xdr:spPr>
    </xdr:pic>
    <xdr:clientData/>
  </xdr:twoCellAnchor>
  <xdr:twoCellAnchor>
    <xdr:from>
      <xdr:col>1</xdr:col>
      <xdr:colOff>320040</xdr:colOff>
      <xdr:row>12</xdr:row>
      <xdr:rowOff>38100</xdr:rowOff>
    </xdr:from>
    <xdr:to>
      <xdr:col>1</xdr:col>
      <xdr:colOff>539824</xdr:colOff>
      <xdr:row>12</xdr:row>
      <xdr:rowOff>245960</xdr:rowOff>
    </xdr:to>
    <xdr:sp macro="" textlink="">
      <xdr:nvSpPr>
        <xdr:cNvPr id="122" name="Oval 121">
          <a:extLst>
            <a:ext uri="{FF2B5EF4-FFF2-40B4-BE49-F238E27FC236}">
              <a16:creationId xmlns:a16="http://schemas.microsoft.com/office/drawing/2014/main" id="{15343656-7C1C-4850-AE83-FADCAA3E8C1A}"/>
            </a:ext>
          </a:extLst>
        </xdr:cNvPr>
        <xdr:cNvSpPr/>
      </xdr:nvSpPr>
      <xdr:spPr>
        <a:xfrm>
          <a:off x="457200" y="3855720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285584</xdr:colOff>
      <xdr:row>12</xdr:row>
      <xdr:rowOff>52457</xdr:rowOff>
    </xdr:from>
    <xdr:to>
      <xdr:col>2</xdr:col>
      <xdr:colOff>505368</xdr:colOff>
      <xdr:row>12</xdr:row>
      <xdr:rowOff>260317</xdr:rowOff>
    </xdr:to>
    <xdr:sp macro="" textlink="">
      <xdr:nvSpPr>
        <xdr:cNvPr id="124" name="Oval 123">
          <a:extLst>
            <a:ext uri="{FF2B5EF4-FFF2-40B4-BE49-F238E27FC236}">
              <a16:creationId xmlns:a16="http://schemas.microsoft.com/office/drawing/2014/main" id="{F7762724-713F-4401-AA78-E0A8C6871229}"/>
            </a:ext>
          </a:extLst>
        </xdr:cNvPr>
        <xdr:cNvSpPr/>
      </xdr:nvSpPr>
      <xdr:spPr>
        <a:xfrm>
          <a:off x="132190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664524</xdr:colOff>
      <xdr:row>12</xdr:row>
      <xdr:rowOff>52457</xdr:rowOff>
    </xdr:from>
    <xdr:to>
      <xdr:col>2</xdr:col>
      <xdr:colOff>884308</xdr:colOff>
      <xdr:row>12</xdr:row>
      <xdr:rowOff>260317</xdr:rowOff>
    </xdr:to>
    <xdr:sp macro="" textlink="">
      <xdr:nvSpPr>
        <xdr:cNvPr id="125" name="Oval 124">
          <a:extLst>
            <a:ext uri="{FF2B5EF4-FFF2-40B4-BE49-F238E27FC236}">
              <a16:creationId xmlns:a16="http://schemas.microsoft.com/office/drawing/2014/main" id="{C0F65F10-5526-406F-A9E2-B3C670666C00}"/>
            </a:ext>
          </a:extLst>
        </xdr:cNvPr>
        <xdr:cNvSpPr/>
      </xdr:nvSpPr>
      <xdr:spPr>
        <a:xfrm>
          <a:off x="1700844" y="3870077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286468</xdr:colOff>
      <xdr:row>12</xdr:row>
      <xdr:rowOff>46934</xdr:rowOff>
    </xdr:from>
    <xdr:to>
      <xdr:col>3</xdr:col>
      <xdr:colOff>506252</xdr:colOff>
      <xdr:row>12</xdr:row>
      <xdr:rowOff>254794</xdr:rowOff>
    </xdr:to>
    <xdr:sp macro="" textlink="">
      <xdr:nvSpPr>
        <xdr:cNvPr id="126" name="Oval 125">
          <a:extLst>
            <a:ext uri="{FF2B5EF4-FFF2-40B4-BE49-F238E27FC236}">
              <a16:creationId xmlns:a16="http://schemas.microsoft.com/office/drawing/2014/main" id="{4BFE040A-BCFA-4C24-9B68-130722D12EFE}"/>
            </a:ext>
          </a:extLst>
        </xdr:cNvPr>
        <xdr:cNvSpPr/>
      </xdr:nvSpPr>
      <xdr:spPr>
        <a:xfrm>
          <a:off x="222194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665408</xdr:colOff>
      <xdr:row>12</xdr:row>
      <xdr:rowOff>46934</xdr:rowOff>
    </xdr:from>
    <xdr:to>
      <xdr:col>3</xdr:col>
      <xdr:colOff>885192</xdr:colOff>
      <xdr:row>12</xdr:row>
      <xdr:rowOff>254794</xdr:rowOff>
    </xdr:to>
    <xdr:sp macro="" textlink="">
      <xdr:nvSpPr>
        <xdr:cNvPr id="127" name="Oval 126">
          <a:extLst>
            <a:ext uri="{FF2B5EF4-FFF2-40B4-BE49-F238E27FC236}">
              <a16:creationId xmlns:a16="http://schemas.microsoft.com/office/drawing/2014/main" id="{49420C41-A49D-4D97-B75D-3BE3DFAC47D4}"/>
            </a:ext>
          </a:extLst>
        </xdr:cNvPr>
        <xdr:cNvSpPr/>
      </xdr:nvSpPr>
      <xdr:spPr>
        <a:xfrm>
          <a:off x="2600888" y="3864554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252012</xdr:colOff>
      <xdr:row>12</xdr:row>
      <xdr:rowOff>61291</xdr:rowOff>
    </xdr:from>
    <xdr:to>
      <xdr:col>4</xdr:col>
      <xdr:colOff>471796</xdr:colOff>
      <xdr:row>12</xdr:row>
      <xdr:rowOff>269151</xdr:rowOff>
    </xdr:to>
    <xdr:sp macro="" textlink="">
      <xdr:nvSpPr>
        <xdr:cNvPr id="128" name="Oval 127">
          <a:extLst>
            <a:ext uri="{FF2B5EF4-FFF2-40B4-BE49-F238E27FC236}">
              <a16:creationId xmlns:a16="http://schemas.microsoft.com/office/drawing/2014/main" id="{B654198B-408C-4CF2-B674-D0B9B2616FEE}"/>
            </a:ext>
          </a:extLst>
        </xdr:cNvPr>
        <xdr:cNvSpPr/>
      </xdr:nvSpPr>
      <xdr:spPr>
        <a:xfrm>
          <a:off x="3086652" y="3878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630952</xdr:colOff>
      <xdr:row>12</xdr:row>
      <xdr:rowOff>61291</xdr:rowOff>
    </xdr:from>
    <xdr:to>
      <xdr:col>4</xdr:col>
      <xdr:colOff>850736</xdr:colOff>
      <xdr:row>12</xdr:row>
      <xdr:rowOff>269151</xdr:rowOff>
    </xdr:to>
    <xdr:sp macro="" textlink="">
      <xdr:nvSpPr>
        <xdr:cNvPr id="129" name="Oval 128">
          <a:extLst>
            <a:ext uri="{FF2B5EF4-FFF2-40B4-BE49-F238E27FC236}">
              <a16:creationId xmlns:a16="http://schemas.microsoft.com/office/drawing/2014/main" id="{8243C8F3-76E8-4AF2-A7E6-AE2A611CD862}"/>
            </a:ext>
          </a:extLst>
        </xdr:cNvPr>
        <xdr:cNvSpPr/>
      </xdr:nvSpPr>
      <xdr:spPr>
        <a:xfrm>
          <a:off x="3465592" y="3878911"/>
          <a:ext cx="219784" cy="207860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9</xdr:col>
      <xdr:colOff>0</xdr:colOff>
      <xdr:row>9</xdr:row>
      <xdr:rowOff>0</xdr:rowOff>
    </xdr:from>
    <xdr:to>
      <xdr:col>9</xdr:col>
      <xdr:colOff>2453640</xdr:colOff>
      <xdr:row>15</xdr:row>
      <xdr:rowOff>712255</xdr:rowOff>
    </xdr:to>
    <xdr:sp macro="" textlink="">
      <xdr:nvSpPr>
        <xdr:cNvPr id="130" name="Rectangle 129">
          <a:extLst>
            <a:ext uri="{FF2B5EF4-FFF2-40B4-BE49-F238E27FC236}">
              <a16:creationId xmlns:a16="http://schemas.microsoft.com/office/drawing/2014/main" id="{8A5D16A6-3B45-4F4A-BF70-714B399DE130}"/>
            </a:ext>
          </a:extLst>
        </xdr:cNvPr>
        <xdr:cNvSpPr/>
      </xdr:nvSpPr>
      <xdr:spPr>
        <a:xfrm>
          <a:off x="6598920" y="2697480"/>
          <a:ext cx="2453640" cy="2960155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138103</xdr:colOff>
      <xdr:row>12</xdr:row>
      <xdr:rowOff>420718</xdr:rowOff>
    </xdr:from>
    <xdr:to>
      <xdr:col>9</xdr:col>
      <xdr:colOff>499081</xdr:colOff>
      <xdr:row>12</xdr:row>
      <xdr:rowOff>748191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id="{0E23EA57-3C0C-41E2-B03E-B2F157BC9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7023" y="4238338"/>
          <a:ext cx="360978" cy="327473"/>
        </a:xfrm>
        <a:prstGeom prst="rect">
          <a:avLst/>
        </a:prstGeom>
      </xdr:spPr>
    </xdr:pic>
    <xdr:clientData/>
  </xdr:twoCellAnchor>
  <xdr:twoCellAnchor>
    <xdr:from>
      <xdr:col>9</xdr:col>
      <xdr:colOff>179329</xdr:colOff>
      <xdr:row>13</xdr:row>
      <xdr:rowOff>91887</xdr:rowOff>
    </xdr:from>
    <xdr:to>
      <xdr:col>9</xdr:col>
      <xdr:colOff>540308</xdr:colOff>
      <xdr:row>15</xdr:row>
      <xdr:rowOff>91207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67BBE571-4E2B-491D-B7E6-1601CE3D6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8249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140572</xdr:colOff>
      <xdr:row>15</xdr:row>
      <xdr:rowOff>210152</xdr:rowOff>
    </xdr:from>
    <xdr:to>
      <xdr:col>9</xdr:col>
      <xdr:colOff>501550</xdr:colOff>
      <xdr:row>15</xdr:row>
      <xdr:rowOff>537855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2FA20FA4-80AF-44FC-B61D-37D8FCDB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39492" y="5155532"/>
          <a:ext cx="360978" cy="327703"/>
        </a:xfrm>
        <a:prstGeom prst="rect">
          <a:avLst/>
        </a:prstGeom>
      </xdr:spPr>
    </xdr:pic>
    <xdr:clientData/>
  </xdr:twoCellAnchor>
  <xdr:twoCellAnchor>
    <xdr:from>
      <xdr:col>9</xdr:col>
      <xdr:colOff>691217</xdr:colOff>
      <xdr:row>12</xdr:row>
      <xdr:rowOff>420718</xdr:rowOff>
    </xdr:from>
    <xdr:to>
      <xdr:col>9</xdr:col>
      <xdr:colOff>1052196</xdr:colOff>
      <xdr:row>12</xdr:row>
      <xdr:rowOff>748191</xdr:rowOff>
    </xdr:to>
    <xdr:pic>
      <xdr:nvPicPr>
        <xdr:cNvPr id="134" name="Picture 13">
          <a:extLst>
            <a:ext uri="{FF2B5EF4-FFF2-40B4-BE49-F238E27FC236}">
              <a16:creationId xmlns:a16="http://schemas.microsoft.com/office/drawing/2014/main" id="{F2D38B8E-27D5-4891-A3B2-B5CCA657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90137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1244331</xdr:colOff>
      <xdr:row>12</xdr:row>
      <xdr:rowOff>420718</xdr:rowOff>
    </xdr:from>
    <xdr:to>
      <xdr:col>9</xdr:col>
      <xdr:colOff>1605310</xdr:colOff>
      <xdr:row>12</xdr:row>
      <xdr:rowOff>748191</xdr:rowOff>
    </xdr:to>
    <xdr:pic>
      <xdr:nvPicPr>
        <xdr:cNvPr id="135" name="Picture 13">
          <a:extLst>
            <a:ext uri="{FF2B5EF4-FFF2-40B4-BE49-F238E27FC236}">
              <a16:creationId xmlns:a16="http://schemas.microsoft.com/office/drawing/2014/main" id="{5A51B3E2-1480-44FC-8049-0CAD2EF4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3251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1797446</xdr:colOff>
      <xdr:row>12</xdr:row>
      <xdr:rowOff>420718</xdr:rowOff>
    </xdr:from>
    <xdr:to>
      <xdr:col>9</xdr:col>
      <xdr:colOff>2158425</xdr:colOff>
      <xdr:row>12</xdr:row>
      <xdr:rowOff>748191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61B6A5B4-05A7-4348-8B10-3B221A4BF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96366" y="4238338"/>
          <a:ext cx="360979" cy="327473"/>
        </a:xfrm>
        <a:prstGeom prst="rect">
          <a:avLst/>
        </a:prstGeom>
      </xdr:spPr>
    </xdr:pic>
    <xdr:clientData/>
  </xdr:twoCellAnchor>
  <xdr:twoCellAnchor>
    <xdr:from>
      <xdr:col>9</xdr:col>
      <xdr:colOff>725585</xdr:colOff>
      <xdr:row>13</xdr:row>
      <xdr:rowOff>91887</xdr:rowOff>
    </xdr:from>
    <xdr:to>
      <xdr:col>9</xdr:col>
      <xdr:colOff>1086564</xdr:colOff>
      <xdr:row>15</xdr:row>
      <xdr:rowOff>91207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id="{1002DC2B-4BA3-44A6-BA8C-158016132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24505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1271842</xdr:colOff>
      <xdr:row>13</xdr:row>
      <xdr:rowOff>91887</xdr:rowOff>
    </xdr:from>
    <xdr:to>
      <xdr:col>9</xdr:col>
      <xdr:colOff>1632821</xdr:colOff>
      <xdr:row>15</xdr:row>
      <xdr:rowOff>91207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A622BB22-F8F6-4792-A5CB-8DC86B52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0762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1818098</xdr:colOff>
      <xdr:row>13</xdr:row>
      <xdr:rowOff>91887</xdr:rowOff>
    </xdr:from>
    <xdr:to>
      <xdr:col>9</xdr:col>
      <xdr:colOff>2179077</xdr:colOff>
      <xdr:row>15</xdr:row>
      <xdr:rowOff>91207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id="{C931860F-B32D-412C-9CC6-F7EFC2E01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7018" y="4717227"/>
          <a:ext cx="360979" cy="319360"/>
        </a:xfrm>
        <a:prstGeom prst="rect">
          <a:avLst/>
        </a:prstGeom>
      </xdr:spPr>
    </xdr:pic>
    <xdr:clientData/>
  </xdr:twoCellAnchor>
  <xdr:twoCellAnchor>
    <xdr:from>
      <xdr:col>9</xdr:col>
      <xdr:colOff>692863</xdr:colOff>
      <xdr:row>15</xdr:row>
      <xdr:rowOff>210152</xdr:rowOff>
    </xdr:from>
    <xdr:to>
      <xdr:col>9</xdr:col>
      <xdr:colOff>1053842</xdr:colOff>
      <xdr:row>15</xdr:row>
      <xdr:rowOff>537855</xdr:rowOff>
    </xdr:to>
    <xdr:pic>
      <xdr:nvPicPr>
        <xdr:cNvPr id="140" name="Picture 273">
          <a:extLst>
            <a:ext uri="{FF2B5EF4-FFF2-40B4-BE49-F238E27FC236}">
              <a16:creationId xmlns:a16="http://schemas.microsoft.com/office/drawing/2014/main" id="{F2B7F7D8-D342-4619-A609-3DCED0F86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9178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1245153</xdr:colOff>
      <xdr:row>15</xdr:row>
      <xdr:rowOff>210152</xdr:rowOff>
    </xdr:from>
    <xdr:to>
      <xdr:col>9</xdr:col>
      <xdr:colOff>1606132</xdr:colOff>
      <xdr:row>15</xdr:row>
      <xdr:rowOff>537855</xdr:rowOff>
    </xdr:to>
    <xdr:pic>
      <xdr:nvPicPr>
        <xdr:cNvPr id="141" name="Picture 273">
          <a:extLst>
            <a:ext uri="{FF2B5EF4-FFF2-40B4-BE49-F238E27FC236}">
              <a16:creationId xmlns:a16="http://schemas.microsoft.com/office/drawing/2014/main" id="{C81C6EE2-A7B4-45AB-A115-750C49386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44073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1797444</xdr:colOff>
      <xdr:row>15</xdr:row>
      <xdr:rowOff>210152</xdr:rowOff>
    </xdr:from>
    <xdr:to>
      <xdr:col>9</xdr:col>
      <xdr:colOff>2158423</xdr:colOff>
      <xdr:row>15</xdr:row>
      <xdr:rowOff>537855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F29E44B9-A992-47F9-8392-46F99ED19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96364" y="5155532"/>
          <a:ext cx="360979" cy="327703"/>
        </a:xfrm>
        <a:prstGeom prst="rect">
          <a:avLst/>
        </a:prstGeom>
      </xdr:spPr>
    </xdr:pic>
    <xdr:clientData/>
  </xdr:twoCellAnchor>
  <xdr:twoCellAnchor>
    <xdr:from>
      <xdr:col>9</xdr:col>
      <xdr:colOff>267477</xdr:colOff>
      <xdr:row>9</xdr:row>
      <xdr:rowOff>321107</xdr:rowOff>
    </xdr:from>
    <xdr:to>
      <xdr:col>9</xdr:col>
      <xdr:colOff>485391</xdr:colOff>
      <xdr:row>9</xdr:row>
      <xdr:rowOff>550780</xdr:rowOff>
    </xdr:to>
    <xdr:pic>
      <xdr:nvPicPr>
        <xdr:cNvPr id="143" name="Image 63">
          <a:extLst>
            <a:ext uri="{FF2B5EF4-FFF2-40B4-BE49-F238E27FC236}">
              <a16:creationId xmlns:a16="http://schemas.microsoft.com/office/drawing/2014/main" id="{81D67A40-BF05-4F8A-8237-50270FB96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6397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830424</xdr:colOff>
      <xdr:row>9</xdr:row>
      <xdr:rowOff>321107</xdr:rowOff>
    </xdr:from>
    <xdr:to>
      <xdr:col>9</xdr:col>
      <xdr:colOff>1048338</xdr:colOff>
      <xdr:row>9</xdr:row>
      <xdr:rowOff>550780</xdr:rowOff>
    </xdr:to>
    <xdr:pic>
      <xdr:nvPicPr>
        <xdr:cNvPr id="144" name="Image 63">
          <a:extLst>
            <a:ext uri="{FF2B5EF4-FFF2-40B4-BE49-F238E27FC236}">
              <a16:creationId xmlns:a16="http://schemas.microsoft.com/office/drawing/2014/main" id="{547011D2-7E6B-4B8A-91B7-F57D29975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344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1393371</xdr:colOff>
      <xdr:row>9</xdr:row>
      <xdr:rowOff>321107</xdr:rowOff>
    </xdr:from>
    <xdr:to>
      <xdr:col>9</xdr:col>
      <xdr:colOff>1611285</xdr:colOff>
      <xdr:row>9</xdr:row>
      <xdr:rowOff>550780</xdr:rowOff>
    </xdr:to>
    <xdr:pic>
      <xdr:nvPicPr>
        <xdr:cNvPr id="145" name="Image 63">
          <a:extLst>
            <a:ext uri="{FF2B5EF4-FFF2-40B4-BE49-F238E27FC236}">
              <a16:creationId xmlns:a16="http://schemas.microsoft.com/office/drawing/2014/main" id="{33EFA817-FF1C-4549-B642-75334194E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92291" y="3018587"/>
          <a:ext cx="217914" cy="229673"/>
        </a:xfrm>
        <a:prstGeom prst="rect">
          <a:avLst/>
        </a:prstGeom>
      </xdr:spPr>
    </xdr:pic>
    <xdr:clientData/>
  </xdr:twoCellAnchor>
  <xdr:twoCellAnchor>
    <xdr:from>
      <xdr:col>9</xdr:col>
      <xdr:colOff>1956318</xdr:colOff>
      <xdr:row>9</xdr:row>
      <xdr:rowOff>321107</xdr:rowOff>
    </xdr:from>
    <xdr:to>
      <xdr:col>9</xdr:col>
      <xdr:colOff>2174232</xdr:colOff>
      <xdr:row>9</xdr:row>
      <xdr:rowOff>550780</xdr:rowOff>
    </xdr:to>
    <xdr:pic>
      <xdr:nvPicPr>
        <xdr:cNvPr id="146" name="Image 63">
          <a:extLst>
            <a:ext uri="{FF2B5EF4-FFF2-40B4-BE49-F238E27FC236}">
              <a16:creationId xmlns:a16="http://schemas.microsoft.com/office/drawing/2014/main" id="{0C1298CC-AA73-4BB2-94BF-4FCD5001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55238" y="3018587"/>
          <a:ext cx="217914" cy="229673"/>
        </a:xfrm>
        <a:prstGeom prst="rect">
          <a:avLst/>
        </a:prstGeom>
      </xdr:spPr>
    </xdr:pic>
    <xdr:clientData/>
  </xdr:twoCellAnchor>
  <xdr:twoCellAnchor editAs="oneCell">
    <xdr:from>
      <xdr:col>9</xdr:col>
      <xdr:colOff>237899</xdr:colOff>
      <xdr:row>12</xdr:row>
      <xdr:rowOff>115178</xdr:rowOff>
    </xdr:from>
    <xdr:to>
      <xdr:col>9</xdr:col>
      <xdr:colOff>462630</xdr:colOff>
      <xdr:row>12</xdr:row>
      <xdr:rowOff>327141</xdr:rowOff>
    </xdr:to>
    <xdr:pic>
      <xdr:nvPicPr>
        <xdr:cNvPr id="147" name="Image 57">
          <a:extLst>
            <a:ext uri="{FF2B5EF4-FFF2-40B4-BE49-F238E27FC236}">
              <a16:creationId xmlns:a16="http://schemas.microsoft.com/office/drawing/2014/main" id="{FBF0514A-F764-497C-AB97-F62D1F9C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36819" y="3932798"/>
          <a:ext cx="224731" cy="211963"/>
        </a:xfrm>
        <a:prstGeom prst="rect">
          <a:avLst/>
        </a:prstGeom>
      </xdr:spPr>
    </xdr:pic>
    <xdr:clientData/>
  </xdr:twoCellAnchor>
  <xdr:twoCellAnchor editAs="oneCell">
    <xdr:from>
      <xdr:col>9</xdr:col>
      <xdr:colOff>872469</xdr:colOff>
      <xdr:row>12</xdr:row>
      <xdr:rowOff>168562</xdr:rowOff>
    </xdr:from>
    <xdr:to>
      <xdr:col>9</xdr:col>
      <xdr:colOff>987445</xdr:colOff>
      <xdr:row>12</xdr:row>
      <xdr:rowOff>275780</xdr:rowOff>
    </xdr:to>
    <xdr:pic>
      <xdr:nvPicPr>
        <xdr:cNvPr id="148" name="Image 57">
          <a:extLst>
            <a:ext uri="{FF2B5EF4-FFF2-40B4-BE49-F238E27FC236}">
              <a16:creationId xmlns:a16="http://schemas.microsoft.com/office/drawing/2014/main" id="{9A38FFA3-7839-41B6-904A-1760B71B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71389" y="3986182"/>
          <a:ext cx="114976" cy="107218"/>
        </a:xfrm>
        <a:prstGeom prst="rect">
          <a:avLst/>
        </a:prstGeom>
      </xdr:spPr>
    </xdr:pic>
    <xdr:clientData/>
  </xdr:twoCellAnchor>
  <xdr:twoCellAnchor editAs="oneCell">
    <xdr:from>
      <xdr:col>9</xdr:col>
      <xdr:colOff>1406299</xdr:colOff>
      <xdr:row>12</xdr:row>
      <xdr:rowOff>159951</xdr:rowOff>
    </xdr:from>
    <xdr:to>
      <xdr:col>9</xdr:col>
      <xdr:colOff>1638515</xdr:colOff>
      <xdr:row>12</xdr:row>
      <xdr:rowOff>277854</xdr:rowOff>
    </xdr:to>
    <xdr:pic>
      <xdr:nvPicPr>
        <xdr:cNvPr id="149" name="Image 57">
          <a:extLst>
            <a:ext uri="{FF2B5EF4-FFF2-40B4-BE49-F238E27FC236}">
              <a16:creationId xmlns:a16="http://schemas.microsoft.com/office/drawing/2014/main" id="{C1C6C360-1696-45A0-9AFD-F3372641C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005219" y="3977571"/>
          <a:ext cx="232216" cy="117903"/>
        </a:xfrm>
        <a:prstGeom prst="rect">
          <a:avLst/>
        </a:prstGeom>
      </xdr:spPr>
    </xdr:pic>
    <xdr:clientData/>
  </xdr:twoCellAnchor>
  <xdr:twoCellAnchor editAs="oneCell">
    <xdr:from>
      <xdr:col>9</xdr:col>
      <xdr:colOff>1997817</xdr:colOff>
      <xdr:row>12</xdr:row>
      <xdr:rowOff>209029</xdr:rowOff>
    </xdr:from>
    <xdr:to>
      <xdr:col>9</xdr:col>
      <xdr:colOff>2116689</xdr:colOff>
      <xdr:row>12</xdr:row>
      <xdr:rowOff>268159</xdr:rowOff>
    </xdr:to>
    <xdr:pic>
      <xdr:nvPicPr>
        <xdr:cNvPr id="150" name="Image 57">
          <a:extLst>
            <a:ext uri="{FF2B5EF4-FFF2-40B4-BE49-F238E27FC236}">
              <a16:creationId xmlns:a16="http://schemas.microsoft.com/office/drawing/2014/main" id="{5701E0E0-E4E5-4D06-81DC-E13957123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-3331" b="43856"/>
        <a:stretch/>
      </xdr:blipFill>
      <xdr:spPr>
        <a:xfrm>
          <a:off x="8596737" y="4026649"/>
          <a:ext cx="118872" cy="59130"/>
        </a:xfrm>
        <a:prstGeom prst="rect">
          <a:avLst/>
        </a:prstGeom>
      </xdr:spPr>
    </xdr:pic>
    <xdr:clientData/>
  </xdr:twoCellAnchor>
  <xdr:twoCellAnchor editAs="oneCell">
    <xdr:from>
      <xdr:col>9</xdr:col>
      <xdr:colOff>2058276</xdr:colOff>
      <xdr:row>10</xdr:row>
      <xdr:rowOff>107957</xdr:rowOff>
    </xdr:from>
    <xdr:to>
      <xdr:col>9</xdr:col>
      <xdr:colOff>2268588</xdr:colOff>
      <xdr:row>12</xdr:row>
      <xdr:rowOff>7829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7CEB8A4A-1627-46F8-BD7C-B4DB2955AF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657196" y="3613157"/>
          <a:ext cx="210312" cy="212292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546386</xdr:colOff>
      <xdr:row>9</xdr:row>
      <xdr:rowOff>631556</xdr:rowOff>
    </xdr:from>
    <xdr:to>
      <xdr:col>9</xdr:col>
      <xdr:colOff>756698</xdr:colOff>
      <xdr:row>10</xdr:row>
      <xdr:rowOff>25595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AA06BD29-4841-401B-86AF-89A791D445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145306" y="3329036"/>
          <a:ext cx="210312" cy="20175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1302330</xdr:colOff>
      <xdr:row>9</xdr:row>
      <xdr:rowOff>631556</xdr:rowOff>
    </xdr:from>
    <xdr:to>
      <xdr:col>9</xdr:col>
      <xdr:colOff>1512642</xdr:colOff>
      <xdr:row>10</xdr:row>
      <xdr:rowOff>27363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DA524677-7867-45C1-AF4F-7D05B12BCB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901250" y="3329036"/>
          <a:ext cx="210312" cy="20352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1680302</xdr:colOff>
      <xdr:row>9</xdr:row>
      <xdr:rowOff>639854</xdr:rowOff>
    </xdr:from>
    <xdr:to>
      <xdr:col>9</xdr:col>
      <xdr:colOff>1890614</xdr:colOff>
      <xdr:row>10</xdr:row>
      <xdr:rowOff>40850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CDE6BDAF-42E4-43A3-AE24-3D2ACF0D3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8279222" y="3337334"/>
          <a:ext cx="210312" cy="2087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2058276</xdr:colOff>
      <xdr:row>9</xdr:row>
      <xdr:rowOff>630784</xdr:rowOff>
    </xdr:from>
    <xdr:to>
      <xdr:col>9</xdr:col>
      <xdr:colOff>2268588</xdr:colOff>
      <xdr:row>10</xdr:row>
      <xdr:rowOff>34432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488AE7FE-D0C2-46B4-9352-E58E4D0FF4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8657196" y="3328264"/>
          <a:ext cx="210312" cy="2113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165014</xdr:colOff>
      <xdr:row>10</xdr:row>
      <xdr:rowOff>104989</xdr:rowOff>
    </xdr:from>
    <xdr:to>
      <xdr:col>9</xdr:col>
      <xdr:colOff>375326</xdr:colOff>
      <xdr:row>12</xdr:row>
      <xdr:rowOff>1545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77A8668-31D3-482B-8B5F-3AEF3B22E8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6763934" y="3610189"/>
          <a:ext cx="210312" cy="20897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1679622</xdr:colOff>
      <xdr:row>10</xdr:row>
      <xdr:rowOff>103055</xdr:rowOff>
    </xdr:from>
    <xdr:to>
      <xdr:col>9</xdr:col>
      <xdr:colOff>1889934</xdr:colOff>
      <xdr:row>12</xdr:row>
      <xdr:rowOff>3479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A5C30BD-A7B1-43FF-9A3D-1D5AE33C7D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8278542" y="3608255"/>
          <a:ext cx="210312" cy="2128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543666</xdr:colOff>
      <xdr:row>10</xdr:row>
      <xdr:rowOff>105093</xdr:rowOff>
    </xdr:from>
    <xdr:to>
      <xdr:col>9</xdr:col>
      <xdr:colOff>753978</xdr:colOff>
      <xdr:row>12</xdr:row>
      <xdr:rowOff>1441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FA072A3F-C262-4149-A51F-289325424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7142586" y="3610293"/>
          <a:ext cx="210312" cy="20876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922318</xdr:colOff>
      <xdr:row>10</xdr:row>
      <xdr:rowOff>109381</xdr:rowOff>
    </xdr:from>
    <xdr:to>
      <xdr:col>9</xdr:col>
      <xdr:colOff>1132630</xdr:colOff>
      <xdr:row>12</xdr:row>
      <xdr:rowOff>6277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54648B51-568D-4FCE-B928-EB25966A8F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521238" y="3614581"/>
          <a:ext cx="210312" cy="20931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1300970</xdr:colOff>
      <xdr:row>10</xdr:row>
      <xdr:rowOff>105684</xdr:rowOff>
    </xdr:from>
    <xdr:to>
      <xdr:col>9</xdr:col>
      <xdr:colOff>1511282</xdr:colOff>
      <xdr:row>12</xdr:row>
      <xdr:rowOff>850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1A26409C-BDCB-4053-95E6-3D51A5E8D2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899890" y="3610884"/>
          <a:ext cx="210312" cy="20758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924358</xdr:colOff>
      <xdr:row>9</xdr:row>
      <xdr:rowOff>631556</xdr:rowOff>
    </xdr:from>
    <xdr:to>
      <xdr:col>9</xdr:col>
      <xdr:colOff>1134670</xdr:colOff>
      <xdr:row>10</xdr:row>
      <xdr:rowOff>35056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95CD319E-A405-40FF-99B4-60D223FF9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23278" y="3329036"/>
          <a:ext cx="210312" cy="2112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168414</xdr:colOff>
      <xdr:row>9</xdr:row>
      <xdr:rowOff>622485</xdr:rowOff>
    </xdr:from>
    <xdr:to>
      <xdr:col>9</xdr:col>
      <xdr:colOff>378726</xdr:colOff>
      <xdr:row>10</xdr:row>
      <xdr:rowOff>23018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B036DB2B-5DEB-4C14-85C1-242C062FD7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438" t="19630" r="58625" b="19819"/>
        <a:stretch/>
      </xdr:blipFill>
      <xdr:spPr>
        <a:xfrm>
          <a:off x="6767334" y="3319965"/>
          <a:ext cx="210312" cy="208253"/>
        </a:xfrm>
        <a:prstGeom prst="ellipse">
          <a:avLst/>
        </a:prstGeom>
      </xdr:spPr>
    </xdr:pic>
    <xdr:clientData/>
  </xdr:twoCellAnchor>
  <xdr:twoCellAnchor editAs="oneCell">
    <xdr:from>
      <xdr:col>9</xdr:col>
      <xdr:colOff>2061030</xdr:colOff>
      <xdr:row>9</xdr:row>
      <xdr:rowOff>49739</xdr:rowOff>
    </xdr:from>
    <xdr:to>
      <xdr:col>9</xdr:col>
      <xdr:colOff>2271342</xdr:colOff>
      <xdr:row>9</xdr:row>
      <xdr:rowOff>257444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4EA6DAAD-DCF3-4786-AA7F-4020FD7C7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9417" t="16212" r="57832" b="15960"/>
        <a:stretch/>
      </xdr:blipFill>
      <xdr:spPr>
        <a:xfrm>
          <a:off x="8659950" y="2747219"/>
          <a:ext cx="210312" cy="207705"/>
        </a:xfrm>
        <a:prstGeom prst="ellipse">
          <a:avLst/>
        </a:prstGeom>
      </xdr:spPr>
    </xdr:pic>
    <xdr:clientData/>
  </xdr:twoCellAnchor>
  <xdr:twoCellAnchor editAs="oneCell">
    <xdr:from>
      <xdr:col>9</xdr:col>
      <xdr:colOff>1693604</xdr:colOff>
      <xdr:row>9</xdr:row>
      <xdr:rowOff>68974</xdr:rowOff>
    </xdr:from>
    <xdr:to>
      <xdr:col>9</xdr:col>
      <xdr:colOff>1903916</xdr:colOff>
      <xdr:row>9</xdr:row>
      <xdr:rowOff>283045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DDCB9AEE-F956-45D5-AFA4-EBF513CBE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8292524" y="2766454"/>
          <a:ext cx="210312" cy="2140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1314950</xdr:colOff>
      <xdr:row>9</xdr:row>
      <xdr:rowOff>64072</xdr:rowOff>
    </xdr:from>
    <xdr:to>
      <xdr:col>9</xdr:col>
      <xdr:colOff>1525262</xdr:colOff>
      <xdr:row>9</xdr:row>
      <xdr:rowOff>278695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8396FE1A-502B-4F8D-8203-F17333B04F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019" t="15845" r="21415" b="15155"/>
        <a:stretch/>
      </xdr:blipFill>
      <xdr:spPr>
        <a:xfrm>
          <a:off x="7913870" y="2761552"/>
          <a:ext cx="210312" cy="2146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178994</xdr:colOff>
      <xdr:row>9</xdr:row>
      <xdr:rowOff>66110</xdr:rowOff>
    </xdr:from>
    <xdr:to>
      <xdr:col>9</xdr:col>
      <xdr:colOff>389306</xdr:colOff>
      <xdr:row>9</xdr:row>
      <xdr:rowOff>276657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85E1D5AD-C276-4BF4-A038-9EF2ABE02A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6" t="16427" r="20603" b="14391"/>
        <a:stretch/>
      </xdr:blipFill>
      <xdr:spPr>
        <a:xfrm>
          <a:off x="6777914" y="2763590"/>
          <a:ext cx="210312" cy="210547"/>
        </a:xfrm>
        <a:prstGeom prst="ellipse">
          <a:avLst/>
        </a:prstGeom>
      </xdr:spPr>
    </xdr:pic>
    <xdr:clientData/>
  </xdr:twoCellAnchor>
  <xdr:twoCellAnchor editAs="oneCell">
    <xdr:from>
      <xdr:col>9</xdr:col>
      <xdr:colOff>557646</xdr:colOff>
      <xdr:row>9</xdr:row>
      <xdr:rowOff>70398</xdr:rowOff>
    </xdr:from>
    <xdr:to>
      <xdr:col>9</xdr:col>
      <xdr:colOff>767958</xdr:colOff>
      <xdr:row>9</xdr:row>
      <xdr:rowOff>281493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76223714-73B2-46F4-82AF-B9271A96FE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5" t="16247" r="20602" b="14391"/>
        <a:stretch/>
      </xdr:blipFill>
      <xdr:spPr>
        <a:xfrm>
          <a:off x="7156566" y="2767878"/>
          <a:ext cx="210312" cy="21109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936298</xdr:colOff>
      <xdr:row>9</xdr:row>
      <xdr:rowOff>66701</xdr:rowOff>
    </xdr:from>
    <xdr:to>
      <xdr:col>9</xdr:col>
      <xdr:colOff>1146610</xdr:colOff>
      <xdr:row>9</xdr:row>
      <xdr:rowOff>276066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79512369-566A-4D36-8C2F-4766C1516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298" t="16143" r="21130" b="16000"/>
        <a:stretch/>
      </xdr:blipFill>
      <xdr:spPr>
        <a:xfrm>
          <a:off x="7535218" y="2764181"/>
          <a:ext cx="210312" cy="209365"/>
        </a:xfrm>
        <a:prstGeom prst="ellipse">
          <a:avLst/>
        </a:prstGeom>
      </xdr:spPr>
    </xdr:pic>
    <xdr:clientData/>
  </xdr:twoCellAnchor>
  <xdr:twoCellAnchor editAs="oneCell">
    <xdr:from>
      <xdr:col>5</xdr:col>
      <xdr:colOff>503780</xdr:colOff>
      <xdr:row>22</xdr:row>
      <xdr:rowOff>323653</xdr:rowOff>
    </xdr:from>
    <xdr:to>
      <xdr:col>5</xdr:col>
      <xdr:colOff>728511</xdr:colOff>
      <xdr:row>22</xdr:row>
      <xdr:rowOff>540580</xdr:rowOff>
    </xdr:to>
    <xdr:pic>
      <xdr:nvPicPr>
        <xdr:cNvPr id="76" name="Image 57">
          <a:extLst>
            <a:ext uri="{FF2B5EF4-FFF2-40B4-BE49-F238E27FC236}">
              <a16:creationId xmlns:a16="http://schemas.microsoft.com/office/drawing/2014/main" id="{65D280A4-FF18-4074-8A63-DEDC42259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7580" y="843895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6</xdr:col>
      <xdr:colOff>156313</xdr:colOff>
      <xdr:row>22</xdr:row>
      <xdr:rowOff>409215</xdr:rowOff>
    </xdr:from>
    <xdr:to>
      <xdr:col>6</xdr:col>
      <xdr:colOff>274585</xdr:colOff>
      <xdr:row>22</xdr:row>
      <xdr:rowOff>521817</xdr:rowOff>
    </xdr:to>
    <xdr:pic>
      <xdr:nvPicPr>
        <xdr:cNvPr id="80" name="Image 57">
          <a:extLst>
            <a:ext uri="{FF2B5EF4-FFF2-40B4-BE49-F238E27FC236}">
              <a16:creationId xmlns:a16="http://schemas.microsoft.com/office/drawing/2014/main" id="{4E8C1767-F313-493F-9ABC-B54BE5BAF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89273" y="8524515"/>
          <a:ext cx="118272" cy="112602"/>
        </a:xfrm>
        <a:prstGeom prst="rect">
          <a:avLst/>
        </a:prstGeom>
      </xdr:spPr>
    </xdr:pic>
    <xdr:clientData/>
  </xdr:twoCellAnchor>
  <xdr:twoCellAnchor>
    <xdr:from>
      <xdr:col>5</xdr:col>
      <xdr:colOff>655320</xdr:colOff>
      <xdr:row>22</xdr:row>
      <xdr:rowOff>259080</xdr:rowOff>
    </xdr:from>
    <xdr:to>
      <xdr:col>5</xdr:col>
      <xdr:colOff>834072</xdr:colOff>
      <xdr:row>22</xdr:row>
      <xdr:rowOff>433529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74BE8404-F9AB-42A5-8550-F6F569AEEC0D}"/>
            </a:ext>
          </a:extLst>
        </xdr:cNvPr>
        <xdr:cNvSpPr/>
      </xdr:nvSpPr>
      <xdr:spPr>
        <a:xfrm>
          <a:off x="4389120" y="8374380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217273</xdr:colOff>
      <xdr:row>22</xdr:row>
      <xdr:rowOff>294915</xdr:rowOff>
    </xdr:from>
    <xdr:to>
      <xdr:col>6</xdr:col>
      <xdr:colOff>396025</xdr:colOff>
      <xdr:row>22</xdr:row>
      <xdr:rowOff>469364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CE3AFE84-FFDA-47A9-B23E-3BD22F8D3296}"/>
            </a:ext>
          </a:extLst>
        </xdr:cNvPr>
        <xdr:cNvSpPr/>
      </xdr:nvSpPr>
      <xdr:spPr>
        <a:xfrm>
          <a:off x="4850233" y="8410215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</xdr:col>
      <xdr:colOff>789530</xdr:colOff>
      <xdr:row>22</xdr:row>
      <xdr:rowOff>323653</xdr:rowOff>
    </xdr:from>
    <xdr:to>
      <xdr:col>2</xdr:col>
      <xdr:colOff>14136</xdr:colOff>
      <xdr:row>22</xdr:row>
      <xdr:rowOff>540580</xdr:rowOff>
    </xdr:to>
    <xdr:pic>
      <xdr:nvPicPr>
        <xdr:cNvPr id="84" name="Image 57">
          <a:extLst>
            <a:ext uri="{FF2B5EF4-FFF2-40B4-BE49-F238E27FC236}">
              <a16:creationId xmlns:a16="http://schemas.microsoft.com/office/drawing/2014/main" id="{9357F230-EB97-48AA-819C-31B7BF5C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1930" y="8343703"/>
          <a:ext cx="224731" cy="216927"/>
        </a:xfrm>
        <a:prstGeom prst="rect">
          <a:avLst/>
        </a:prstGeom>
      </xdr:spPr>
    </xdr:pic>
    <xdr:clientData/>
  </xdr:twoCellAnchor>
  <xdr:twoCellAnchor editAs="oneCell">
    <xdr:from>
      <xdr:col>3</xdr:col>
      <xdr:colOff>918313</xdr:colOff>
      <xdr:row>22</xdr:row>
      <xdr:rowOff>409215</xdr:rowOff>
    </xdr:from>
    <xdr:to>
      <xdr:col>4</xdr:col>
      <xdr:colOff>36460</xdr:colOff>
      <xdr:row>22</xdr:row>
      <xdr:rowOff>521817</xdr:rowOff>
    </xdr:to>
    <xdr:pic>
      <xdr:nvPicPr>
        <xdr:cNvPr id="85" name="Image 57">
          <a:extLst>
            <a:ext uri="{FF2B5EF4-FFF2-40B4-BE49-F238E27FC236}">
              <a16:creationId xmlns:a16="http://schemas.microsoft.com/office/drawing/2014/main" id="{69743AFA-0867-4472-8D26-86897CE32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70963" y="8429265"/>
          <a:ext cx="118272" cy="112602"/>
        </a:xfrm>
        <a:prstGeom prst="rect">
          <a:avLst/>
        </a:prstGeom>
      </xdr:spPr>
    </xdr:pic>
    <xdr:clientData/>
  </xdr:twoCellAnchor>
  <xdr:twoCellAnchor>
    <xdr:from>
      <xdr:col>7</xdr:col>
      <xdr:colOff>283522</xdr:colOff>
      <xdr:row>12</xdr:row>
      <xdr:rowOff>325082</xdr:rowOff>
    </xdr:from>
    <xdr:to>
      <xdr:col>7</xdr:col>
      <xdr:colOff>621706</xdr:colOff>
      <xdr:row>12</xdr:row>
      <xdr:rowOff>667982</xdr:rowOff>
    </xdr:to>
    <xdr:pic>
      <xdr:nvPicPr>
        <xdr:cNvPr id="86" name="Picture 273">
          <a:extLst>
            <a:ext uri="{FF2B5EF4-FFF2-40B4-BE49-F238E27FC236}">
              <a16:creationId xmlns:a16="http://schemas.microsoft.com/office/drawing/2014/main" id="{0B478A06-389D-42EB-8D99-C913410C9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36672" y="4154132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5C536DB-A335-41B9-94C6-27D52A971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FB4C41BB-51F8-44E0-B8C9-EF0E803B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0E3A4239-B214-47CF-A00C-22F164DBB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0A43F9B9-5BBB-4956-8381-182D473C4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0</xdr:row>
      <xdr:rowOff>29308</xdr:rowOff>
    </xdr:from>
    <xdr:to>
      <xdr:col>7</xdr:col>
      <xdr:colOff>858324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4BC160C-F246-463F-B0A1-8C7E2DC9C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84811</xdr:colOff>
      <xdr:row>9</xdr:row>
      <xdr:rowOff>399917</xdr:rowOff>
    </xdr:from>
    <xdr:to>
      <xdr:col>2</xdr:col>
      <xdr:colOff>422995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ACE0738D-4DBF-475E-B2C1-CE8B2F182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11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484951</xdr:colOff>
      <xdr:row>9</xdr:row>
      <xdr:rowOff>400586</xdr:rowOff>
    </xdr:from>
    <xdr:to>
      <xdr:col>2</xdr:col>
      <xdr:colOff>824911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2E1AA608-92CD-485F-94DA-596CCDE8C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12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262356</xdr:colOff>
      <xdr:row>9</xdr:row>
      <xdr:rowOff>400585</xdr:rowOff>
    </xdr:from>
    <xdr:to>
      <xdr:col>5</xdr:col>
      <xdr:colOff>600075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17BD36E7-8FA5-466F-A4AE-AFDB96333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9615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82484</xdr:colOff>
      <xdr:row>12</xdr:row>
      <xdr:rowOff>396056</xdr:rowOff>
    </xdr:from>
    <xdr:to>
      <xdr:col>2</xdr:col>
      <xdr:colOff>425322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EE716EAF-B098-47B2-A9B2-F72F159E6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88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504490</xdr:colOff>
      <xdr:row>12</xdr:row>
      <xdr:rowOff>392397</xdr:rowOff>
    </xdr:from>
    <xdr:to>
      <xdr:col>2</xdr:col>
      <xdr:colOff>836830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8D46D827-72F4-4A99-A87B-DA3867351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08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2</xdr:col>
      <xdr:colOff>43408</xdr:colOff>
      <xdr:row>15</xdr:row>
      <xdr:rowOff>386286</xdr:rowOff>
    </xdr:from>
    <xdr:to>
      <xdr:col>2</xdr:col>
      <xdr:colOff>386246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EBB5D0F9-D2BB-45EE-A76D-475BEC54E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97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280774</xdr:colOff>
      <xdr:row>12</xdr:row>
      <xdr:rowOff>392396</xdr:rowOff>
    </xdr:from>
    <xdr:to>
      <xdr:col>5</xdr:col>
      <xdr:colOff>620734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D575AAA9-6556-4F12-8FD3-587F4E6F4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1457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9</xdr:row>
      <xdr:rowOff>381000</xdr:rowOff>
    </xdr:from>
    <xdr:to>
      <xdr:col>1</xdr:col>
      <xdr:colOff>609378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5C5556EB-1F98-4690-9918-0AEFC6EAC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12</xdr:row>
      <xdr:rowOff>390026</xdr:rowOff>
    </xdr:from>
    <xdr:to>
      <xdr:col>1</xdr:col>
      <xdr:colOff>609378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2A1A7F59-5ED4-45AF-83C7-C564BB73C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1</xdr:col>
      <xdr:colOff>271194</xdr:colOff>
      <xdr:row>15</xdr:row>
      <xdr:rowOff>370488</xdr:rowOff>
    </xdr:from>
    <xdr:to>
      <xdr:col>1</xdr:col>
      <xdr:colOff>609378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E72E0B02-167C-49C3-8E88-60FDBC69E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83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3795102E-3907-4CFC-A932-FDD80D922C60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A882C26E-AC96-45B8-939A-16F9A583CA2F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E2839699-B415-4E76-8634-E0726C041D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6F67FA4F-D9E3-4311-99F4-4494027B8A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DDDF3AB2-DDF5-44B8-8C50-1E73BC9405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ABF07AE3-34C0-4449-BC99-22A169DABF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943BBD1B-62AB-4662-B90B-55A021D2F1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F2EFBF19-6FFC-45AD-801A-54E2CC4123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01EF55A2-BB40-480A-B7E4-A5E19D85FC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081EE254-F991-41F8-BA0D-E0680ECA27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CB34BE9E-B562-44F7-9382-916997EE6A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364B51DC-5064-435B-A1AF-901609A92A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E4EFED04-30E1-497A-9B13-F35294035C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34874551-67FE-4789-81EB-64E1B01508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15BC5010-468E-4182-BFF1-A1179235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D791E091-2DAC-49E3-B574-F4940C8C1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2A1F0402-83EB-4A3C-ACCD-DEA3ECA19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6EB48DB9-B0C5-4367-BA24-6328064E6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0</xdr:row>
      <xdr:rowOff>29308</xdr:rowOff>
    </xdr:from>
    <xdr:to>
      <xdr:col>7</xdr:col>
      <xdr:colOff>820224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D84CC51-0A3E-4470-9149-F214DC5C2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92431</xdr:colOff>
      <xdr:row>9</xdr:row>
      <xdr:rowOff>399917</xdr:rowOff>
    </xdr:from>
    <xdr:to>
      <xdr:col>3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5BD195D0-BB5D-42E8-A902-853C0BEED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91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492571</xdr:colOff>
      <xdr:row>9</xdr:row>
      <xdr:rowOff>400586</xdr:rowOff>
    </xdr:from>
    <xdr:to>
      <xdr:col>3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E839CD95-F0E6-4ED0-A3A7-3A5800C9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805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269976</xdr:colOff>
      <xdr:row>9</xdr:row>
      <xdr:rowOff>400585</xdr:rowOff>
    </xdr:from>
    <xdr:to>
      <xdr:col>6</xdr:col>
      <xdr:colOff>607695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8C2A093E-0CA0-43D2-A08F-92D87917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293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90104</xdr:colOff>
      <xdr:row>12</xdr:row>
      <xdr:rowOff>396056</xdr:rowOff>
    </xdr:from>
    <xdr:to>
      <xdr:col>3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4C6AA3F2-983D-48F4-8B22-021899B44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558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512110</xdr:colOff>
      <xdr:row>12</xdr:row>
      <xdr:rowOff>392397</xdr:rowOff>
    </xdr:from>
    <xdr:to>
      <xdr:col>3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A59E768B-328C-4CC1-A3AF-15BCDC86E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759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3</xdr:col>
      <xdr:colOff>51028</xdr:colOff>
      <xdr:row>15</xdr:row>
      <xdr:rowOff>386286</xdr:rowOff>
    </xdr:from>
    <xdr:to>
      <xdr:col>3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6F2D2144-290B-43CF-AAD6-FD3A6619B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650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288394</xdr:colOff>
      <xdr:row>12</xdr:row>
      <xdr:rowOff>392396</xdr:rowOff>
    </xdr:from>
    <xdr:to>
      <xdr:col>6</xdr:col>
      <xdr:colOff>628354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61C2FAD1-8158-4790-81EB-3E258DA17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2135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9</xdr:row>
      <xdr:rowOff>381000</xdr:rowOff>
    </xdr:from>
    <xdr:to>
      <xdr:col>2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3AD35222-D500-438F-9087-50E005AA1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12</xdr:row>
      <xdr:rowOff>390026</xdr:rowOff>
    </xdr:from>
    <xdr:to>
      <xdr:col>2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30E73A53-7B75-4816-8837-BA2A9262C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2</xdr:col>
      <xdr:colOff>278814</xdr:colOff>
      <xdr:row>15</xdr:row>
      <xdr:rowOff>370488</xdr:rowOff>
    </xdr:from>
    <xdr:to>
      <xdr:col>2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3265D22E-A6BA-4193-B44B-4A5CE2C62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51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B024D961-60E9-4A0E-959A-709EDC05112F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44666CBF-0120-4437-81AD-09A08F0A790C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24A2EBCC-19F0-4BED-B795-99F3A4AC9B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D7C39D2E-1FEB-440C-8FE2-A5FB415718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1A8184B2-046C-4224-9FC6-A4C89C5C4D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4DADECB9-8F99-4C26-B8A7-8BAC76D977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073CAEC9-BDC2-44A8-9D8C-DB1F4AC0E0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0E84C068-3B80-4674-8DC7-74690C495F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4A33ACFE-18D1-416E-9B60-8F7FA648B5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3FB61ED8-AED7-4E1C-82ED-FBE0AE00EF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1A12A8D8-2EC9-4217-A0ED-93509E131F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F1EDC160-8FDF-4B77-A3E0-702482A214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9B83148E-19CB-4403-953C-702821A1CD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0C664401-A14A-4F57-B415-BBCD9E8B42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id="{4EBB3F78-EDB5-40A2-87C8-927AD27BE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id="{73CF2915-6BE0-455A-9892-E5BBC444A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1FEB5CB2-2505-460A-9A60-6779476BC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F8502305-AEE9-4A0E-A700-E8400F34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66851DE4-2BB7-4550-8926-D771C579F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18816A71-CF8A-4CEA-A7EE-7D97F986D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DDE859DE-DDFD-44EE-9C12-DAC843AC2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0</xdr:row>
      <xdr:rowOff>29308</xdr:rowOff>
    </xdr:from>
    <xdr:to>
      <xdr:col>7</xdr:col>
      <xdr:colOff>782124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C530BDF-B983-48B4-A3E6-967B78CCF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996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100051</xdr:colOff>
      <xdr:row>9</xdr:row>
      <xdr:rowOff>399917</xdr:rowOff>
    </xdr:from>
    <xdr:to>
      <xdr:col>4</xdr:col>
      <xdr:colOff>438235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428FB07C-B9F1-4B31-B500-2744229F5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4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500191</xdr:colOff>
      <xdr:row>9</xdr:row>
      <xdr:rowOff>400586</xdr:rowOff>
    </xdr:from>
    <xdr:to>
      <xdr:col>4</xdr:col>
      <xdr:colOff>840151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46DF37A7-FA1E-464C-B1B6-4FF7262FF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4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277596</xdr:colOff>
      <xdr:row>9</xdr:row>
      <xdr:rowOff>400585</xdr:rowOff>
    </xdr:from>
    <xdr:to>
      <xdr:col>7</xdr:col>
      <xdr:colOff>615315</xdr:colOff>
      <xdr:row>9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59F6775A-3064-404D-BA94-CECDB816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09716" y="309806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97724</xdr:colOff>
      <xdr:row>12</xdr:row>
      <xdr:rowOff>396056</xdr:rowOff>
    </xdr:from>
    <xdr:to>
      <xdr:col>4</xdr:col>
      <xdr:colOff>440562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840E183E-35D9-43DB-A213-B0C5FBAF3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2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519730</xdr:colOff>
      <xdr:row>12</xdr:row>
      <xdr:rowOff>392397</xdr:rowOff>
    </xdr:from>
    <xdr:to>
      <xdr:col>4</xdr:col>
      <xdr:colOff>852070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F60CD3B1-BA92-4457-9234-1191A2F11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4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4</xdr:col>
      <xdr:colOff>58648</xdr:colOff>
      <xdr:row>15</xdr:row>
      <xdr:rowOff>386286</xdr:rowOff>
    </xdr:from>
    <xdr:to>
      <xdr:col>4</xdr:col>
      <xdr:colOff>401486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353A2046-E6BA-44A2-9DBF-C76733EA1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296014</xdr:colOff>
      <xdr:row>12</xdr:row>
      <xdr:rowOff>392396</xdr:rowOff>
    </xdr:from>
    <xdr:to>
      <xdr:col>7</xdr:col>
      <xdr:colOff>635974</xdr:colOff>
      <xdr:row>12</xdr:row>
      <xdr:rowOff>724362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168B9872-1C64-4CFE-92F3-3755C36DB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28134" y="421001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9</xdr:row>
      <xdr:rowOff>381000</xdr:rowOff>
    </xdr:from>
    <xdr:to>
      <xdr:col>3</xdr:col>
      <xdr:colOff>624618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81FD2FC3-B3D5-4ADE-9D0C-97C089C71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12</xdr:row>
      <xdr:rowOff>390026</xdr:rowOff>
    </xdr:from>
    <xdr:to>
      <xdr:col>3</xdr:col>
      <xdr:colOff>624618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87219BE3-B175-4828-BA22-B4ADC8571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3</xdr:col>
      <xdr:colOff>286434</xdr:colOff>
      <xdr:row>15</xdr:row>
      <xdr:rowOff>370488</xdr:rowOff>
    </xdr:from>
    <xdr:to>
      <xdr:col>3</xdr:col>
      <xdr:colOff>624618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9B8DFC8A-DCD0-4EEE-AF45-9B99ADAE5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1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F2DC1F3B-CA58-48FF-A3CD-3C2B7971F236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6A0E459F-1A1E-4364-AA97-E71A3AA10941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2CC515DE-4457-4F1E-8D82-B2286FF126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48DECD16-6527-4B6E-AD76-216BE597E6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733CB711-6508-42CA-A85E-64BC507F67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CB0E0910-9E83-4B15-AE4A-92F96805A1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88510323-ECDF-46C0-854A-81AE1FC594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F2872440-6381-4165-9C67-DAA9867C1B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2A76D455-0740-426F-8329-B1A4123E8E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D3ADFFDE-6E12-4ED1-894D-91AF6E6C45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2A9F5F0F-417C-48C6-ADDC-BE33732219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460BE26C-8F4A-41B0-87A6-42130C3692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C4E77C3B-7B72-4C9A-8503-D94DDD8B39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C38AC756-E28B-4462-B4BB-06DB125D26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id="{9D85ED67-4ACA-4502-B63B-3FD0A445F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id="{1D889D8B-99C5-4461-BD76-E7569D0F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944B6D89-34BA-4472-9C12-0AF2236FD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F6086D32-4B87-4EE2-A163-1B4E5B20E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4FC48534-28D1-493E-AE00-377C4CFFE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27D144E1-9AB7-44B9-8013-EF007BE1F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AD29A644-D946-4F7C-A0E7-8816C38BF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019A455-7419-49F7-9424-B4F0D6930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92431</xdr:colOff>
      <xdr:row>9</xdr:row>
      <xdr:rowOff>399917</xdr:rowOff>
    </xdr:from>
    <xdr:to>
      <xdr:col>5</xdr:col>
      <xdr:colOff>430615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6E5F34A1-9255-4B3E-ABF6-AF978A246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62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492571</xdr:colOff>
      <xdr:row>9</xdr:row>
      <xdr:rowOff>400586</xdr:rowOff>
    </xdr:from>
    <xdr:to>
      <xdr:col>5</xdr:col>
      <xdr:colOff>832531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7C549E8A-8F8B-444C-8C70-BEFF990B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63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376656</xdr:colOff>
      <xdr:row>12</xdr:row>
      <xdr:rowOff>400585</xdr:rowOff>
    </xdr:from>
    <xdr:to>
      <xdr:col>1</xdr:col>
      <xdr:colOff>714375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882BE53B-871D-473A-92BA-660B8DB6D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8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90104</xdr:colOff>
      <xdr:row>12</xdr:row>
      <xdr:rowOff>396056</xdr:rowOff>
    </xdr:from>
    <xdr:to>
      <xdr:col>5</xdr:col>
      <xdr:colOff>432942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ABF9DA61-A0E6-47E0-8C39-3387C4B5F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39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5</xdr:col>
      <xdr:colOff>512110</xdr:colOff>
      <xdr:row>12</xdr:row>
      <xdr:rowOff>392397</xdr:rowOff>
    </xdr:from>
    <xdr:to>
      <xdr:col>5</xdr:col>
      <xdr:colOff>844450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C110B14B-A76A-419B-9F53-46F5912D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459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5</xdr:col>
      <xdr:colOff>51028</xdr:colOff>
      <xdr:row>15</xdr:row>
      <xdr:rowOff>386286</xdr:rowOff>
    </xdr:from>
    <xdr:to>
      <xdr:col>5</xdr:col>
      <xdr:colOff>393866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7BBE93E1-FC10-4BEA-936A-DB8218730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48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395074</xdr:colOff>
      <xdr:row>15</xdr:row>
      <xdr:rowOff>384776</xdr:rowOff>
    </xdr:from>
    <xdr:to>
      <xdr:col>1</xdr:col>
      <xdr:colOff>735034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DBDA0142-2CD5-4433-B1ED-BE46FE4F6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22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9</xdr:row>
      <xdr:rowOff>381000</xdr:rowOff>
    </xdr:from>
    <xdr:to>
      <xdr:col>4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299F0BB8-EB73-4D49-9888-DD0EC8F8C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12</xdr:row>
      <xdr:rowOff>390026</xdr:rowOff>
    </xdr:from>
    <xdr:to>
      <xdr:col>4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7B6D2319-F621-4CEC-AC87-61979ED42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4</xdr:col>
      <xdr:colOff>278814</xdr:colOff>
      <xdr:row>15</xdr:row>
      <xdr:rowOff>370488</xdr:rowOff>
    </xdr:from>
    <xdr:to>
      <xdr:col>4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29FA5C2F-1CBF-4EAB-9BD6-A8FCC58F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134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28849124-1C9D-46B1-88BF-FFC3D573AFEF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C31F46CF-EAA5-47F8-B943-87CF3D8D54D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7B70426A-9892-455F-B460-7C1EFFBC75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F86A8560-4371-4521-AB31-C693133631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905FD928-8844-44AB-8341-55D7C43F44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71B581C2-5058-405F-898F-895007D573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7FAA429D-54BC-4003-A1FE-CB98AF8843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813740E9-F0FF-4FF3-A580-4DDD7ADD99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9DC7DBF2-FC23-4356-9BA8-6684605EF1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6F85CAC6-628B-4EFC-9944-C9290D15D8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ECED2525-A29C-4E53-9CD3-B4FE95D863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C746CF8E-137E-45A4-93A4-63AA0E3FD6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57B25156-91C5-42BA-A2EA-5945D94027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48BD6162-B0B0-41F6-BBB4-C43D6E476B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id="{49DC41AD-4498-406A-9269-600F6959A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id="{5E59EF41-918C-48EE-871B-9CC4E326C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58780408-4A10-4CD6-BDEF-AB8FE287E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77FD50A0-9976-4043-9146-B99C2AEC3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3B5DDC6B-D766-49A1-867B-E7A0E0307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1BCE9803-26BB-4DCB-A9DE-EB6E3EB8E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93E7E160-2DF4-4E4D-826F-E3DC79C93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312420</xdr:colOff>
      <xdr:row>0</xdr:row>
      <xdr:rowOff>29308</xdr:rowOff>
    </xdr:from>
    <xdr:to>
      <xdr:col>7</xdr:col>
      <xdr:colOff>827844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03BCD03-F399-468E-B8BF-7B689ABD8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69571</xdr:colOff>
      <xdr:row>9</xdr:row>
      <xdr:rowOff>399917</xdr:rowOff>
    </xdr:from>
    <xdr:to>
      <xdr:col>6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C50C8CED-FEEE-45C3-8A54-294DA5C42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253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469711</xdr:colOff>
      <xdr:row>9</xdr:row>
      <xdr:rowOff>400586</xdr:rowOff>
    </xdr:from>
    <xdr:to>
      <xdr:col>6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95654109-019E-429B-A21E-5EBCC3282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267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353796</xdr:colOff>
      <xdr:row>12</xdr:row>
      <xdr:rowOff>400585</xdr:rowOff>
    </xdr:from>
    <xdr:to>
      <xdr:col>2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255E63EE-F1A3-4452-9C35-69773CB0D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011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67244</xdr:colOff>
      <xdr:row>12</xdr:row>
      <xdr:rowOff>396056</xdr:rowOff>
    </xdr:from>
    <xdr:to>
      <xdr:col>6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58407F3B-5EE9-4C2D-A603-DDF9334B1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020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6</xdr:col>
      <xdr:colOff>489250</xdr:colOff>
      <xdr:row>12</xdr:row>
      <xdr:rowOff>392397</xdr:rowOff>
    </xdr:from>
    <xdr:to>
      <xdr:col>6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1B9FCACE-CDE7-4CCD-8F4D-43FF499AA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221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6</xdr:col>
      <xdr:colOff>28168</xdr:colOff>
      <xdr:row>15</xdr:row>
      <xdr:rowOff>386286</xdr:rowOff>
    </xdr:from>
    <xdr:to>
      <xdr:col>6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0979702A-FA0B-4A94-A716-9D52C6334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112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2</xdr:col>
      <xdr:colOff>372214</xdr:colOff>
      <xdr:row>15</xdr:row>
      <xdr:rowOff>384776</xdr:rowOff>
    </xdr:from>
    <xdr:to>
      <xdr:col>2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56B83160-E747-4BC3-96A7-CAB344F73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853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9</xdr:row>
      <xdr:rowOff>381000</xdr:rowOff>
    </xdr:from>
    <xdr:to>
      <xdr:col>5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1F3C6380-112C-4B66-B509-E1C0EA20F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12</xdr:row>
      <xdr:rowOff>390026</xdr:rowOff>
    </xdr:from>
    <xdr:to>
      <xdr:col>5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E1C5BB21-2092-4D22-82B1-9B4D0C5E1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5</xdr:col>
      <xdr:colOff>255954</xdr:colOff>
      <xdr:row>15</xdr:row>
      <xdr:rowOff>370488</xdr:rowOff>
    </xdr:from>
    <xdr:to>
      <xdr:col>5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5325D681-160D-4E4C-A3AF-D853A5B27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975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82A8DC23-0765-4ECE-94B6-66011C1538FD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BD1903DB-10C8-407D-BDAA-00058B30A70F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1D4C2E21-0FD7-4BB6-A30C-FA562AA128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133F32E5-D4A8-4B6B-A8F8-FC43FB91D7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A278DB34-741E-484C-898E-F4B8A30793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D3EA7F28-FF20-403A-8F02-C3982740D8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8B3DA1B3-EBC7-4285-B56C-03DCAF5FED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116892EA-2452-4FBF-AC23-97C43116067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54815715-EFBD-4652-9D0D-84D04CB942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F8B32667-F9B9-44DC-B981-7C9D007646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4AC60FFE-8741-4D75-AAE8-FAFB49DAC4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B2002F66-683E-42A8-BD34-D3202AFEDA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38B908D4-6A33-4C87-BE8F-3F31811D51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A749B41B-3015-4399-8CAD-2959EDC333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id="{B73AC608-FCDC-4B21-934E-11521243E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id="{93E75A48-EBC9-4CAC-847A-9467E6DA6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9B33C499-3210-4BF5-A775-6974D2D22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1E11B8B-52B4-489B-9575-98D8FCFEA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F41CC4B9-BD01-4EE0-91B3-535A2C429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C590B77D-2923-4B9C-9AE0-A91D9A5F5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12224291-EFBC-49F2-B68E-D38018EC8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281940</xdr:colOff>
      <xdr:row>0</xdr:row>
      <xdr:rowOff>29308</xdr:rowOff>
    </xdr:from>
    <xdr:to>
      <xdr:col>7</xdr:col>
      <xdr:colOff>797364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1B7D489-0601-43CB-941A-0C652C500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69571</xdr:colOff>
      <xdr:row>9</xdr:row>
      <xdr:rowOff>399917</xdr:rowOff>
    </xdr:from>
    <xdr:to>
      <xdr:col>7</xdr:col>
      <xdr:colOff>407755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D7506AEC-4622-45A6-B10A-F3E3C0484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691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469711</xdr:colOff>
      <xdr:row>9</xdr:row>
      <xdr:rowOff>400586</xdr:rowOff>
    </xdr:from>
    <xdr:to>
      <xdr:col>7</xdr:col>
      <xdr:colOff>809671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2B8D8BAC-A4B3-490E-8205-D43B4A358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01831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353796</xdr:colOff>
      <xdr:row>12</xdr:row>
      <xdr:rowOff>400585</xdr:rowOff>
    </xdr:from>
    <xdr:to>
      <xdr:col>3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2319B1C2-6C15-49F3-A98C-0562815A2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9276" y="421820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67244</xdr:colOff>
      <xdr:row>12</xdr:row>
      <xdr:rowOff>396056</xdr:rowOff>
    </xdr:from>
    <xdr:to>
      <xdr:col>7</xdr:col>
      <xdr:colOff>410082</xdr:colOff>
      <xdr:row>12</xdr:row>
      <xdr:rowOff>738956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1FBEA6C0-9278-4A95-BAB2-328993C36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99364" y="4213676"/>
          <a:ext cx="342838" cy="342900"/>
        </a:xfrm>
        <a:prstGeom prst="rect">
          <a:avLst/>
        </a:prstGeom>
      </xdr:spPr>
    </xdr:pic>
    <xdr:clientData/>
  </xdr:twoCellAnchor>
  <xdr:twoCellAnchor>
    <xdr:from>
      <xdr:col>7</xdr:col>
      <xdr:colOff>489250</xdr:colOff>
      <xdr:row>12</xdr:row>
      <xdr:rowOff>392397</xdr:rowOff>
    </xdr:from>
    <xdr:to>
      <xdr:col>7</xdr:col>
      <xdr:colOff>821590</xdr:colOff>
      <xdr:row>12</xdr:row>
      <xdr:rowOff>724363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906301F7-A9B6-47FB-A853-01AE6FC7A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1370" y="421001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7</xdr:col>
      <xdr:colOff>28168</xdr:colOff>
      <xdr:row>15</xdr:row>
      <xdr:rowOff>386286</xdr:rowOff>
    </xdr:from>
    <xdr:to>
      <xdr:col>7</xdr:col>
      <xdr:colOff>371006</xdr:colOff>
      <xdr:row>15</xdr:row>
      <xdr:rowOff>729186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AF89AD92-595A-44C3-8CE8-FFBF31299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60288" y="5331666"/>
          <a:ext cx="342838" cy="342900"/>
        </a:xfrm>
        <a:prstGeom prst="rect">
          <a:avLst/>
        </a:prstGeom>
      </xdr:spPr>
    </xdr:pic>
    <xdr:clientData/>
  </xdr:twoCellAnchor>
  <xdr:twoCellAnchor>
    <xdr:from>
      <xdr:col>3</xdr:col>
      <xdr:colOff>372214</xdr:colOff>
      <xdr:row>15</xdr:row>
      <xdr:rowOff>384776</xdr:rowOff>
    </xdr:from>
    <xdr:to>
      <xdr:col>3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469897CA-ECD6-4143-8397-751CB9F0D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07694" y="5330156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9</xdr:row>
      <xdr:rowOff>381000</xdr:rowOff>
    </xdr:from>
    <xdr:to>
      <xdr:col>6</xdr:col>
      <xdr:colOff>594138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3E90C309-527F-461A-909A-909C6A6B1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12</xdr:row>
      <xdr:rowOff>390026</xdr:rowOff>
    </xdr:from>
    <xdr:to>
      <xdr:col>6</xdr:col>
      <xdr:colOff>594138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79184089-1AF4-42DC-9793-2BA87ED65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6</xdr:col>
      <xdr:colOff>255954</xdr:colOff>
      <xdr:row>15</xdr:row>
      <xdr:rowOff>370488</xdr:rowOff>
    </xdr:from>
    <xdr:to>
      <xdr:col>6</xdr:col>
      <xdr:colOff>594138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7C9A3B3B-436F-492E-A4A8-FC52E03D0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891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0FF760ED-9574-4FF7-9C1C-7016EA97EA82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1329F3F0-E87B-49DF-9665-69FCBE69AFA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8A2903AC-D1C2-421B-AE67-6516BC826F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7BFE217E-88C5-43D3-8B23-79B82EF496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7102F3C1-6E06-4CB8-8C34-C89863E05F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33030859-AFFD-4F16-9488-14200A936D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26E2DE5B-6C43-4F70-8981-8CCD08C088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9A0A6A01-9FBA-4923-9FCE-07CF688AF5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85F9CD38-3F8D-4766-9E87-C5FBC009AC0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0842A9E8-B565-437B-AE73-2E0A8110B1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1F3B40DE-B2F7-4B9A-8933-61B84A0C40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57EE8051-1201-4B20-A68D-021886819C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8417FBE3-1FAB-47BD-8B21-403513F0A9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F6336522-4741-42E2-8493-90DA45C6E6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4" name="Picture 239">
          <a:extLst>
            <a:ext uri="{FF2B5EF4-FFF2-40B4-BE49-F238E27FC236}">
              <a16:creationId xmlns:a16="http://schemas.microsoft.com/office/drawing/2014/main" id="{EF5E8876-611A-4BF1-83AF-B5284F1B8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5" name="Picture 17">
          <a:extLst>
            <a:ext uri="{FF2B5EF4-FFF2-40B4-BE49-F238E27FC236}">
              <a16:creationId xmlns:a16="http://schemas.microsoft.com/office/drawing/2014/main" id="{8D5034A7-19F5-4A4E-82E6-3DD9B0F6A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6" name="Picture 273">
          <a:extLst>
            <a:ext uri="{FF2B5EF4-FFF2-40B4-BE49-F238E27FC236}">
              <a16:creationId xmlns:a16="http://schemas.microsoft.com/office/drawing/2014/main" id="{21253BC7-7FF9-4B4B-8100-1172066B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8131D0A-4C90-4E19-8454-84E08FB3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AE2232C2-BC5F-411D-AF9E-F9296E6C3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0932D730-B1B0-40BC-9E60-3B0068583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B8CE1A1C-824F-4449-B74F-1EAD4689B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CA1DF2C-47AF-4F3A-B43A-A3C7B2E18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77191</xdr:colOff>
      <xdr:row>12</xdr:row>
      <xdr:rowOff>377057</xdr:rowOff>
    </xdr:from>
    <xdr:to>
      <xdr:col>1</xdr:col>
      <xdr:colOff>415375</xdr:colOff>
      <xdr:row>12</xdr:row>
      <xdr:rowOff>723756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CD0C2C94-7D22-4B55-80B5-07AC42935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51" y="419467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477331</xdr:colOff>
      <xdr:row>12</xdr:row>
      <xdr:rowOff>377726</xdr:rowOff>
    </xdr:from>
    <xdr:to>
      <xdr:col>1</xdr:col>
      <xdr:colOff>817291</xdr:colOff>
      <xdr:row>12</xdr:row>
      <xdr:rowOff>709692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0D59C586-F369-436B-9A90-EF10879F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4491" y="4195346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353796</xdr:colOff>
      <xdr:row>12</xdr:row>
      <xdr:rowOff>400585</xdr:rowOff>
    </xdr:from>
    <xdr:to>
      <xdr:col>4</xdr:col>
      <xdr:colOff>691515</xdr:colOff>
      <xdr:row>12</xdr:row>
      <xdr:rowOff>732551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6F49B0CF-B4C8-4B17-8F9C-D67D40D8D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6571" y="4229635"/>
          <a:ext cx="337719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74864</xdr:colOff>
      <xdr:row>15</xdr:row>
      <xdr:rowOff>365576</xdr:rowOff>
    </xdr:from>
    <xdr:to>
      <xdr:col>1</xdr:col>
      <xdr:colOff>417702</xdr:colOff>
      <xdr:row>15</xdr:row>
      <xdr:rowOff>708476</xdr:rowOff>
    </xdr:to>
    <xdr:pic>
      <xdr:nvPicPr>
        <xdr:cNvPr id="9" name="Picture 239">
          <a:extLst>
            <a:ext uri="{FF2B5EF4-FFF2-40B4-BE49-F238E27FC236}">
              <a16:creationId xmlns:a16="http://schemas.microsoft.com/office/drawing/2014/main" id="{A2DE0A43-F85A-480C-B652-D84E34CD1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024" y="5310956"/>
          <a:ext cx="342838" cy="342900"/>
        </a:xfrm>
        <a:prstGeom prst="rect">
          <a:avLst/>
        </a:prstGeom>
      </xdr:spPr>
    </xdr:pic>
    <xdr:clientData/>
  </xdr:twoCellAnchor>
  <xdr:twoCellAnchor>
    <xdr:from>
      <xdr:col>1</xdr:col>
      <xdr:colOff>496870</xdr:colOff>
      <xdr:row>15</xdr:row>
      <xdr:rowOff>361917</xdr:rowOff>
    </xdr:from>
    <xdr:to>
      <xdr:col>1</xdr:col>
      <xdr:colOff>829210</xdr:colOff>
      <xdr:row>15</xdr:row>
      <xdr:rowOff>693883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656A256D-F27A-433B-8505-93DDBCFAF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030" y="5307297"/>
          <a:ext cx="332340" cy="331966"/>
        </a:xfrm>
        <a:prstGeom prst="rect">
          <a:avLst/>
        </a:prstGeom>
      </xdr:spPr>
    </xdr:pic>
    <xdr:clientData/>
  </xdr:twoCellAnchor>
  <xdr:twoCellAnchor editAs="oneCell">
    <xdr:from>
      <xdr:col>1</xdr:col>
      <xdr:colOff>35788</xdr:colOff>
      <xdr:row>18</xdr:row>
      <xdr:rowOff>363426</xdr:rowOff>
    </xdr:from>
    <xdr:to>
      <xdr:col>1</xdr:col>
      <xdr:colOff>378626</xdr:colOff>
      <xdr:row>18</xdr:row>
      <xdr:rowOff>706326</xdr:rowOff>
    </xdr:to>
    <xdr:pic>
      <xdr:nvPicPr>
        <xdr:cNvPr id="11" name="Picture 239">
          <a:extLst>
            <a:ext uri="{FF2B5EF4-FFF2-40B4-BE49-F238E27FC236}">
              <a16:creationId xmlns:a16="http://schemas.microsoft.com/office/drawing/2014/main" id="{AA94CFB0-F2D1-4AAD-85C9-A5E107974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948" y="6428946"/>
          <a:ext cx="342838" cy="342900"/>
        </a:xfrm>
        <a:prstGeom prst="rect">
          <a:avLst/>
        </a:prstGeom>
      </xdr:spPr>
    </xdr:pic>
    <xdr:clientData/>
  </xdr:twoCellAnchor>
  <xdr:twoCellAnchor>
    <xdr:from>
      <xdr:col>4</xdr:col>
      <xdr:colOff>372214</xdr:colOff>
      <xdr:row>15</xdr:row>
      <xdr:rowOff>384776</xdr:rowOff>
    </xdr:from>
    <xdr:to>
      <xdr:col>4</xdr:col>
      <xdr:colOff>712174</xdr:colOff>
      <xdr:row>15</xdr:row>
      <xdr:rowOff>716742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06965C08-C05F-49DB-A08B-84245BAB5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24989" y="534730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9</xdr:row>
      <xdr:rowOff>381000</xdr:rowOff>
    </xdr:from>
    <xdr:to>
      <xdr:col>7</xdr:col>
      <xdr:colOff>616998</xdr:colOff>
      <xdr:row>9</xdr:row>
      <xdr:rowOff>723900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981A3F1C-E5D2-4FBD-A221-3431162F7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12</xdr:row>
      <xdr:rowOff>390026</xdr:rowOff>
    </xdr:from>
    <xdr:to>
      <xdr:col>7</xdr:col>
      <xdr:colOff>616998</xdr:colOff>
      <xdr:row>12</xdr:row>
      <xdr:rowOff>732926</xdr:rowOff>
    </xdr:to>
    <xdr:pic>
      <xdr:nvPicPr>
        <xdr:cNvPr id="14" name="Picture 273">
          <a:extLst>
            <a:ext uri="{FF2B5EF4-FFF2-40B4-BE49-F238E27FC236}">
              <a16:creationId xmlns:a16="http://schemas.microsoft.com/office/drawing/2014/main" id="{58B34C72-AD78-429A-8982-A853C73CA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4207646"/>
          <a:ext cx="338184" cy="342900"/>
        </a:xfrm>
        <a:prstGeom prst="rect">
          <a:avLst/>
        </a:prstGeom>
      </xdr:spPr>
    </xdr:pic>
    <xdr:clientData/>
  </xdr:twoCellAnchor>
  <xdr:twoCellAnchor>
    <xdr:from>
      <xdr:col>7</xdr:col>
      <xdr:colOff>278814</xdr:colOff>
      <xdr:row>15</xdr:row>
      <xdr:rowOff>370488</xdr:rowOff>
    </xdr:from>
    <xdr:to>
      <xdr:col>7</xdr:col>
      <xdr:colOff>616998</xdr:colOff>
      <xdr:row>15</xdr:row>
      <xdr:rowOff>713388</xdr:rowOff>
    </xdr:to>
    <xdr:pic>
      <xdr:nvPicPr>
        <xdr:cNvPr id="15" name="Picture 273">
          <a:extLst>
            <a:ext uri="{FF2B5EF4-FFF2-40B4-BE49-F238E27FC236}">
              <a16:creationId xmlns:a16="http://schemas.microsoft.com/office/drawing/2014/main" id="{58E60D0F-DB9B-4260-9C41-E4AC315CE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0934" y="5315868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2112749</xdr:colOff>
      <xdr:row>13</xdr:row>
      <xdr:rowOff>15994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2AE8247F-D3DA-4CAE-A23C-265B006EDFD3}"/>
            </a:ext>
          </a:extLst>
        </xdr:cNvPr>
        <xdr:cNvGrpSpPr/>
      </xdr:nvGrpSpPr>
      <xdr:grpSpPr>
        <a:xfrm>
          <a:off x="7343775" y="2705100"/>
          <a:ext cx="2112749" cy="1949569"/>
          <a:chOff x="7522308" y="7648750"/>
          <a:chExt cx="2321029" cy="1964174"/>
        </a:xfrm>
      </xdr:grpSpPr>
      <xdr:sp macro="" textlink="">
        <xdr:nvSpPr>
          <xdr:cNvPr id="17" name="Rectangle 16">
            <a:extLst>
              <a:ext uri="{FF2B5EF4-FFF2-40B4-BE49-F238E27FC236}">
                <a16:creationId xmlns:a16="http://schemas.microsoft.com/office/drawing/2014/main" id="{2D465D7D-3AC3-43E7-8A6F-026BF00D9BC6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EED85885-2453-415C-A382-048B2EC5A0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49B981F4-539B-47F0-B0D0-AA64A03C49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8F7E77DE-44AC-4084-95F2-D2CAF3AAE2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0157286E-EB2D-41FB-87E0-AD53E97ADE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281FEA9A-E090-4BB9-B4B0-7F33405619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3">
            <a:extLst>
              <a:ext uri="{FF2B5EF4-FFF2-40B4-BE49-F238E27FC236}">
                <a16:creationId xmlns:a16="http://schemas.microsoft.com/office/drawing/2014/main" id="{6EF449BB-22DC-499A-94BD-26C46DEA42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C92094E7-0BDE-4BD8-BFE3-F040D6C1E5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AED54204-EEA9-466C-A5EF-847FD314C7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17">
            <a:extLst>
              <a:ext uri="{FF2B5EF4-FFF2-40B4-BE49-F238E27FC236}">
                <a16:creationId xmlns:a16="http://schemas.microsoft.com/office/drawing/2014/main" id="{BFE5992B-567B-4395-8AFC-4910510B08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B34D2316-58F6-420C-977A-FCDEB3B156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377A4920-89BE-40ED-8ADD-BB1368554B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9" name="Picture 273">
            <a:extLst>
              <a:ext uri="{FF2B5EF4-FFF2-40B4-BE49-F238E27FC236}">
                <a16:creationId xmlns:a16="http://schemas.microsoft.com/office/drawing/2014/main" id="{0DB70D18-B0C1-48C0-9A8B-FFB1ECB17F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47" name="Picture 239">
          <a:extLst>
            <a:ext uri="{FF2B5EF4-FFF2-40B4-BE49-F238E27FC236}">
              <a16:creationId xmlns:a16="http://schemas.microsoft.com/office/drawing/2014/main" id="{246AD8E2-591E-4A52-AB5B-5FC3DB58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48" name="Picture 17">
          <a:extLst>
            <a:ext uri="{FF2B5EF4-FFF2-40B4-BE49-F238E27FC236}">
              <a16:creationId xmlns:a16="http://schemas.microsoft.com/office/drawing/2014/main" id="{573BAA96-D9ED-46DA-AAE4-B9FD0D2D4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9" name="Picture 273">
          <a:extLst>
            <a:ext uri="{FF2B5EF4-FFF2-40B4-BE49-F238E27FC236}">
              <a16:creationId xmlns:a16="http://schemas.microsoft.com/office/drawing/2014/main" id="{7658DC64-9664-4EB2-B18C-56547A05B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EC18897-076E-42B2-8E5C-3A6D025D6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B2CE889D-A9CD-46F0-98AE-3694360E6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746760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9B1EA866-E088-4B4B-86D9-04FE00517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2240" y="7427378"/>
          <a:ext cx="313341" cy="331966"/>
        </a:xfrm>
        <a:prstGeom prst="rect">
          <a:avLst/>
        </a:prstGeom>
      </xdr:spPr>
    </xdr:pic>
    <xdr:clientData/>
  </xdr:twoCellAnchor>
  <xdr:twoCellAnchor>
    <xdr:from>
      <xdr:col>5</xdr:col>
      <xdr:colOff>693421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81ACAB89-78D0-454B-B1FD-EB1186F6C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27221" y="7394837"/>
          <a:ext cx="36463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5E1D65E-0414-498F-839A-0FA8FF09E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2</xdr:col>
      <xdr:colOff>88897</xdr:colOff>
      <xdr:row>9</xdr:row>
      <xdr:rowOff>399917</xdr:rowOff>
    </xdr:from>
    <xdr:to>
      <xdr:col>2</xdr:col>
      <xdr:colOff>427081</xdr:colOff>
      <xdr:row>9</xdr:row>
      <xdr:rowOff>746616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9E09DCF1-FEC9-4474-852F-427BB9BA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217" y="3097397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489037</xdr:colOff>
      <xdr:row>9</xdr:row>
      <xdr:rowOff>400586</xdr:rowOff>
    </xdr:from>
    <xdr:to>
      <xdr:col>2</xdr:col>
      <xdr:colOff>828997</xdr:colOff>
      <xdr:row>9</xdr:row>
      <xdr:rowOff>732552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1F22F4C7-13B7-4992-A205-B3337E53E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5357" y="3098066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508576</xdr:colOff>
      <xdr:row>12</xdr:row>
      <xdr:rowOff>392397</xdr:rowOff>
    </xdr:from>
    <xdr:to>
      <xdr:col>2</xdr:col>
      <xdr:colOff>840916</xdr:colOff>
      <xdr:row>12</xdr:row>
      <xdr:rowOff>724363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44E9932F-F546-4CB0-8559-6B5EE4F02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896" y="4210017"/>
          <a:ext cx="332340" cy="331966"/>
        </a:xfrm>
        <a:prstGeom prst="rect">
          <a:avLst/>
        </a:prstGeom>
      </xdr:spPr>
    </xdr:pic>
    <xdr:clientData/>
  </xdr:twoCellAnchor>
  <xdr:twoCellAnchor>
    <xdr:from>
      <xdr:col>1</xdr:col>
      <xdr:colOff>275281</xdr:colOff>
      <xdr:row>9</xdr:row>
      <xdr:rowOff>381000</xdr:rowOff>
    </xdr:from>
    <xdr:to>
      <xdr:col>1</xdr:col>
      <xdr:colOff>613465</xdr:colOff>
      <xdr:row>9</xdr:row>
      <xdr:rowOff>723900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C9BA0B2A-3584-4BC0-8BB9-3F67DD28F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2441" y="3078480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7FD94676-FBFF-4616-A1BC-15CAF0E0DA9E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92470EE0-8458-4FE0-8852-B67F7BCDAB3E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C66CA28F-35C7-4D82-89E8-3225992747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32357782-F30E-4BC5-9125-B2CB435F35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E709B6CD-9383-49A7-A5B7-EEE90580E2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A415D84F-625C-49C6-8395-3F59F9B8DF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06FA1259-D035-44DF-8E9B-70F9C50415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0BB2C153-B520-4341-BABC-B0E5657A62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A313E178-4E6A-4542-9075-53C1A8315E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852896B2-2379-4D7C-8AD6-7345EF6CE8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34A55CD1-845F-4037-B06A-5F5B5134E0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87CECCE0-E139-4F3D-9136-74457D2ACC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1469B223-3CCB-481C-805F-0E1281554A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A4168CD1-4255-413F-892F-5DECC0A746C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4" name="Picture 239">
          <a:extLst>
            <a:ext uri="{FF2B5EF4-FFF2-40B4-BE49-F238E27FC236}">
              <a16:creationId xmlns:a16="http://schemas.microsoft.com/office/drawing/2014/main" id="{8BEB34EA-5B19-4C93-A4A6-92726C42F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1</xdr:col>
      <xdr:colOff>275281</xdr:colOff>
      <xdr:row>12</xdr:row>
      <xdr:rowOff>371475</xdr:rowOff>
    </xdr:from>
    <xdr:to>
      <xdr:col>1</xdr:col>
      <xdr:colOff>613465</xdr:colOff>
      <xdr:row>12</xdr:row>
      <xdr:rowOff>714375</xdr:rowOff>
    </xdr:to>
    <xdr:pic>
      <xdr:nvPicPr>
        <xdr:cNvPr id="33" name="Picture 273">
          <a:extLst>
            <a:ext uri="{FF2B5EF4-FFF2-40B4-BE49-F238E27FC236}">
              <a16:creationId xmlns:a16="http://schemas.microsoft.com/office/drawing/2014/main" id="{B2FF5528-FCF2-4432-990F-8A6AD2385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7681" y="4200525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E5F15503-14A4-4A91-96EA-8A8C71D26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3BB575B3-2F03-4874-A98A-2D0BC36DF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D186B62D-C5A3-4B79-AA2A-3AC24CF77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27378"/>
          <a:ext cx="232889" cy="331966"/>
        </a:xfrm>
        <a:prstGeom prst="rect">
          <a:avLst/>
        </a:prstGeom>
      </xdr:spPr>
    </xdr:pic>
    <xdr:clientData/>
  </xdr:twoCellAnchor>
  <xdr:twoCellAnchor>
    <xdr:from>
      <xdr:col>5</xdr:col>
      <xdr:colOff>821765</xdr:colOff>
      <xdr:row>21</xdr:row>
      <xdr:rowOff>209177</xdr:rowOff>
    </xdr:from>
    <xdr:to>
      <xdr:col>6</xdr:col>
      <xdr:colOff>158890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6D5DB02B-B8A8-4E2E-B843-88CE815D3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55565" y="7394837"/>
          <a:ext cx="236285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236220</xdr:colOff>
      <xdr:row>0</xdr:row>
      <xdr:rowOff>29308</xdr:rowOff>
    </xdr:from>
    <xdr:to>
      <xdr:col>7</xdr:col>
      <xdr:colOff>751644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CEE122A-2175-40C7-B899-5105E8CCE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6918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3</xdr:col>
      <xdr:colOff>51071</xdr:colOff>
      <xdr:row>9</xdr:row>
      <xdr:rowOff>394513</xdr:rowOff>
    </xdr:from>
    <xdr:to>
      <xdr:col>3</xdr:col>
      <xdr:colOff>389255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1F09511-D60A-4F6F-9BA4-D57A52C14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6551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451211</xdr:colOff>
      <xdr:row>9</xdr:row>
      <xdr:rowOff>395182</xdr:rowOff>
    </xdr:from>
    <xdr:to>
      <xdr:col>3</xdr:col>
      <xdr:colOff>791171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321DB9AE-6170-4818-ABE8-4A636C51C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6691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470750</xdr:colOff>
      <xdr:row>12</xdr:row>
      <xdr:rowOff>386993</xdr:rowOff>
    </xdr:from>
    <xdr:to>
      <xdr:col>3</xdr:col>
      <xdr:colOff>803090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0CBF6D5E-8A69-4E23-8919-B1E5267C8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06230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2</xdr:col>
      <xdr:colOff>237454</xdr:colOff>
      <xdr:row>9</xdr:row>
      <xdr:rowOff>375596</xdr:rowOff>
    </xdr:from>
    <xdr:to>
      <xdr:col>2</xdr:col>
      <xdr:colOff>575638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69AC137B-FBC1-4BAA-9EA7-87E5FED5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3774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66ED5347-D0E2-4031-90E5-59EA3F175147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40459AD8-24FF-4633-9EA3-1DF2F9BC5058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63FA22FA-A54E-4267-AD7D-3A1BB1D398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8B13D39C-27FE-4E3E-989F-E04F38D5D0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D204EA4B-5F1C-460B-920C-AA18BCCE80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0A6398BF-758C-4223-94A0-6FB7325CBE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B03D5BB3-98EE-484A-9228-5F899BDCF1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B633E636-5C64-4571-8ABD-ED710BD301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E699B495-DCB2-4E73-A9BD-EFDC3D2E31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7E1BC584-BB51-4D6F-94C1-E225F98B55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85608CD0-7D29-4870-9769-1FF00E7B91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85230378-2C1B-401E-9B68-04B4243568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9235ACAD-BB22-4B2B-A978-DAB8FF7089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7E098449-B58C-428C-B09C-472FADD0AE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237454</xdr:colOff>
      <xdr:row>12</xdr:row>
      <xdr:rowOff>385121</xdr:rowOff>
    </xdr:from>
    <xdr:to>
      <xdr:col>2</xdr:col>
      <xdr:colOff>575638</xdr:colOff>
      <xdr:row>12</xdr:row>
      <xdr:rowOff>728021</xdr:rowOff>
    </xdr:to>
    <xdr:pic>
      <xdr:nvPicPr>
        <xdr:cNvPr id="32" name="Picture 273">
          <a:extLst>
            <a:ext uri="{FF2B5EF4-FFF2-40B4-BE49-F238E27FC236}">
              <a16:creationId xmlns:a16="http://schemas.microsoft.com/office/drawing/2014/main" id="{6B51636A-4497-4CEE-82FC-120D94D4D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9979" y="421417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F4F1D344-3A1D-4A13-9E8F-A0731F557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297180</xdr:colOff>
      <xdr:row>0</xdr:row>
      <xdr:rowOff>29308</xdr:rowOff>
    </xdr:from>
    <xdr:to>
      <xdr:col>7</xdr:col>
      <xdr:colOff>812604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520514C-3F4F-4542-9B2B-46F04C2A0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01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4</xdr:col>
      <xdr:colOff>56477</xdr:colOff>
      <xdr:row>9</xdr:row>
      <xdr:rowOff>394513</xdr:rowOff>
    </xdr:from>
    <xdr:to>
      <xdr:col>4</xdr:col>
      <xdr:colOff>394661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D84879D9-641E-4A9B-ACC8-FF70F08FF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91117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456617</xdr:colOff>
      <xdr:row>9</xdr:row>
      <xdr:rowOff>395182</xdr:rowOff>
    </xdr:from>
    <xdr:to>
      <xdr:col>4</xdr:col>
      <xdr:colOff>796577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21A792BB-64EA-475D-B7AE-20461AD19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91257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476156</xdr:colOff>
      <xdr:row>12</xdr:row>
      <xdr:rowOff>386993</xdr:rowOff>
    </xdr:from>
    <xdr:to>
      <xdr:col>4</xdr:col>
      <xdr:colOff>808496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F27DB7D9-8556-4899-A9D2-04E0FC36D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10796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9</xdr:row>
      <xdr:rowOff>375596</xdr:rowOff>
    </xdr:from>
    <xdr:to>
      <xdr:col>3</xdr:col>
      <xdr:colOff>581045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4E795B39-1A0A-4A90-BF08-4E6300E33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78341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3A4D69C0-9028-4136-946F-300591ECA1A2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88CC49C0-28D4-486A-A94E-D60D9BC2E108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DA4648F2-9054-43F2-9E97-A627A5386C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B68E5FAA-7EF4-435D-A80A-20E9502C80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2DC89867-1913-4B36-9355-D3925CCD38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474D18C5-1D54-42DB-B7CC-D50E963BA3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61728E28-817A-432B-B96B-C981FEE431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E32F7086-7D94-4FEB-81F6-0FB842F773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A1C58EFF-3BAE-4E17-9652-016DD6C2F1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11D179D9-672A-43E9-AB86-F7994871E8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F5730001-E679-4028-916F-5102D1D821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0AFF5F23-0D9B-42AE-8FD5-D248C7A4AD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24C14212-BA5B-4460-834F-7711227D7C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9DEC3148-4F27-4A1A-90B6-02B6499E4C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id="{4101FD17-1354-4280-8571-42D66A12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id="{FD59EB53-C0EB-43A4-8F10-5B965A43C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id="{00AFFF35-EEB3-4622-B9AE-CBFF10370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id="{500EB398-919E-436E-91F6-5BDB95B2C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id="{6EB908A6-CFFF-4F26-A630-EAE85E993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id="{5B6E5B3C-E8BF-4FA7-8060-7A842C534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3</xdr:col>
      <xdr:colOff>242861</xdr:colOff>
      <xdr:row>12</xdr:row>
      <xdr:rowOff>356546</xdr:rowOff>
    </xdr:from>
    <xdr:to>
      <xdr:col>3</xdr:col>
      <xdr:colOff>581045</xdr:colOff>
      <xdr:row>12</xdr:row>
      <xdr:rowOff>699446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id="{8D7FFE94-33ED-4E40-B194-E9B19FBA7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95511" y="418559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B5DFD9A5-714E-4B5A-A4B4-A02205271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259080</xdr:colOff>
      <xdr:row>0</xdr:row>
      <xdr:rowOff>29308</xdr:rowOff>
    </xdr:from>
    <xdr:to>
      <xdr:col>7</xdr:col>
      <xdr:colOff>774504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05A3ADC-7A22-41CC-83A6-350FBD672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9204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5</xdr:col>
      <xdr:colOff>56480</xdr:colOff>
      <xdr:row>9</xdr:row>
      <xdr:rowOff>394513</xdr:rowOff>
    </xdr:from>
    <xdr:to>
      <xdr:col>5</xdr:col>
      <xdr:colOff>394664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8BD7C391-9889-4434-ABA5-176947278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90280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456620</xdr:colOff>
      <xdr:row>9</xdr:row>
      <xdr:rowOff>395182</xdr:rowOff>
    </xdr:from>
    <xdr:to>
      <xdr:col>5</xdr:col>
      <xdr:colOff>796580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BC4C03B7-978E-4055-AD3E-D87C553FB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90420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476159</xdr:colOff>
      <xdr:row>12</xdr:row>
      <xdr:rowOff>386993</xdr:rowOff>
    </xdr:from>
    <xdr:to>
      <xdr:col>5</xdr:col>
      <xdr:colOff>808499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46E1DAA3-E1D3-44F4-B973-CCB2CFD01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9959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9</xdr:row>
      <xdr:rowOff>375596</xdr:rowOff>
    </xdr:from>
    <xdr:to>
      <xdr:col>4</xdr:col>
      <xdr:colOff>581047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640C9AF1-ABB6-41C9-A509-9D7CF243E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77503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7945C923-C795-460E-A5E4-8483B2A714B2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C7FDC391-B0A4-4D7E-BD2B-0B564A6DABDD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CA26F824-1317-4B14-AC00-C007947FB7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395DF708-CB14-47D6-8D95-826C9D7FF6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FABC73A5-20AA-42FF-A9C3-8998EF7E2F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3B111F10-AE1A-43FB-B6BC-34A0057B82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DC1F5138-83C3-49F3-AB60-98230A0BC4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ECE617D3-A178-45C7-A266-CC5E0FAA69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DEBC691F-CC3E-4A6F-92B6-4B102BC7FC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91DC2D2C-EDB9-44E4-A906-4F1E35DB70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323FAC00-A33E-4CE5-BBD9-99E3B5234C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3AC213AA-D536-4FEB-8BC0-523459A90F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013C4D38-4A93-4C39-BC7D-E57FB93BC5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0969021A-D696-47CA-BF0B-570DCF78E5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id="{4936BDA8-399E-492B-9AAA-3763F5CB2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id="{88C57177-80C4-42CF-A90C-ED95468A4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id="{5EAD16C5-51F6-4590-AEAC-BC5B9D4C4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id="{6B5259BB-EFA0-4DAA-ACFD-B9B0CAECF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id="{05EB894A-52D3-4010-8B1E-A0DFF6AA4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id="{DAABDC7F-6BC3-41D6-BC7F-012CC7BA2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4</xdr:col>
      <xdr:colOff>242863</xdr:colOff>
      <xdr:row>12</xdr:row>
      <xdr:rowOff>375596</xdr:rowOff>
    </xdr:from>
    <xdr:to>
      <xdr:col>4</xdr:col>
      <xdr:colOff>581047</xdr:colOff>
      <xdr:row>12</xdr:row>
      <xdr:rowOff>718496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id="{7214FF85-AAA0-412A-9714-5E1B4A956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95638" y="420464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8832674-D77A-4242-A736-4D5088876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0</xdr:row>
      <xdr:rowOff>29308</xdr:rowOff>
    </xdr:from>
    <xdr:to>
      <xdr:col>7</xdr:col>
      <xdr:colOff>820224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4F5C14C-8C69-4122-9B8E-4D5D11B54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77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6</xdr:col>
      <xdr:colOff>61884</xdr:colOff>
      <xdr:row>9</xdr:row>
      <xdr:rowOff>394513</xdr:rowOff>
    </xdr:from>
    <xdr:to>
      <xdr:col>6</xdr:col>
      <xdr:colOff>400068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6A4932E-0F9C-41C3-ADAA-277BB98A9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4844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462024</xdr:colOff>
      <xdr:row>9</xdr:row>
      <xdr:rowOff>395182</xdr:rowOff>
    </xdr:from>
    <xdr:to>
      <xdr:col>6</xdr:col>
      <xdr:colOff>801984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DB947291-4648-4420-A04C-E096CA662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94984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481563</xdr:colOff>
      <xdr:row>12</xdr:row>
      <xdr:rowOff>386993</xdr:rowOff>
    </xdr:from>
    <xdr:to>
      <xdr:col>6</xdr:col>
      <xdr:colOff>813903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2616B369-1725-4049-8C10-35CA19406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4523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9</xdr:row>
      <xdr:rowOff>375596</xdr:rowOff>
    </xdr:from>
    <xdr:to>
      <xdr:col>5</xdr:col>
      <xdr:colOff>586451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0136E77C-88CB-40F7-BD2A-6A455E32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82067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A864D32-6C72-4D52-9C38-CF26F9861D6A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0D70D438-375F-42D2-A043-76BBA8E32B57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6B25AF95-2A88-4CBF-8442-A2D5E1AFBC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CA1C24EF-09A4-4A53-BB06-B8E7C2751E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9634D63C-F5F8-476E-BE49-5D83413FF0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6FBC55AB-4597-4984-B89D-C309288DD1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C184FB5F-CE6A-4E9F-9D49-09A60B8C05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0552EB4C-891C-40B7-82E9-11D4CFC1A2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4155F3CB-64E3-4290-B3EB-5B530912D0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D7610CB9-36A7-4BFE-BC4A-A703F470DB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0200A2C9-4B05-499B-8EDC-9229D1DAB3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FCB4008B-5A55-4CD3-B68E-17E3E3BF85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D07C819C-750D-4711-A3A1-2FEC31D943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293C8FEB-3E4D-4C1A-8549-EFB54F3D60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id="{81FD5E95-5E42-4FFC-9A13-A542B484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id="{9E0A42E2-BF1D-42BD-B4A6-0E87576D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id="{3EA78689-991F-4812-BFA9-87EB793F8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id="{B04F7723-64B2-42E0-A98B-D5100CB22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id="{33A5697B-39CF-47FF-86F9-8A93123F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id="{F3CFDA58-7122-439D-9833-9EB8CDC2F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5</xdr:col>
      <xdr:colOff>248267</xdr:colOff>
      <xdr:row>12</xdr:row>
      <xdr:rowOff>356546</xdr:rowOff>
    </xdr:from>
    <xdr:to>
      <xdr:col>5</xdr:col>
      <xdr:colOff>586451</xdr:colOff>
      <xdr:row>12</xdr:row>
      <xdr:rowOff>699446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id="{DFC7C347-2013-4BAA-BEB7-57AC8CA0C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01167" y="418559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AAAF498-DE2F-4D59-AF08-5B975F142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0</xdr:row>
      <xdr:rowOff>29308</xdr:rowOff>
    </xdr:from>
    <xdr:to>
      <xdr:col>7</xdr:col>
      <xdr:colOff>820224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EC1F673-C019-4DA6-B389-47A66C2F4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3776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7</xdr:col>
      <xdr:colOff>51078</xdr:colOff>
      <xdr:row>9</xdr:row>
      <xdr:rowOff>394513</xdr:rowOff>
    </xdr:from>
    <xdr:to>
      <xdr:col>7</xdr:col>
      <xdr:colOff>389262</xdr:colOff>
      <xdr:row>9</xdr:row>
      <xdr:rowOff>741212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BE3667CC-0E04-4606-A538-2E2F90779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83198" y="3091993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451218</xdr:colOff>
      <xdr:row>9</xdr:row>
      <xdr:rowOff>395182</xdr:rowOff>
    </xdr:from>
    <xdr:to>
      <xdr:col>7</xdr:col>
      <xdr:colOff>791178</xdr:colOff>
      <xdr:row>9</xdr:row>
      <xdr:rowOff>727148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3917A167-6C52-4805-8316-0C0C180F1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3338" y="3092662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470757</xdr:colOff>
      <xdr:row>12</xdr:row>
      <xdr:rowOff>386993</xdr:rowOff>
    </xdr:from>
    <xdr:to>
      <xdr:col>7</xdr:col>
      <xdr:colOff>803097</xdr:colOff>
      <xdr:row>12</xdr:row>
      <xdr:rowOff>718959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34FD16E3-53A2-403D-B77A-918C039BB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02877" y="4204613"/>
          <a:ext cx="332340" cy="331966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9</xdr:row>
      <xdr:rowOff>375596</xdr:rowOff>
    </xdr:from>
    <xdr:to>
      <xdr:col>6</xdr:col>
      <xdr:colOff>575646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08BE9E46-7FC3-47A1-AE78-991AF8792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70422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20DC405D-66B5-4C3C-82A3-942BD4244835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95F15071-43D1-437C-9C93-FDA16E682A0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C921C7D5-E050-441E-B5E9-213D530054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CE36D635-AEF1-4BE2-9520-0F581D8C89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B7B8A57B-5159-47B0-B245-3660542C62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84247957-1482-4874-AC8A-1BE05EDF51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483CEFB1-520C-4081-91D8-C811137DA9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C28D1AC3-2924-42C2-A5C9-88A7472658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799345EE-34B1-4CEC-85D9-A21BA1FA70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1CB197E6-4B9C-4F5A-B2E9-22F629EA4B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392511AB-4A55-45FE-88A3-9D25A752DE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1A37653A-5E03-4AE8-AAAF-4E76E22FBA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AA66A92E-50F3-4B13-816D-4101EB4427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52AC1FBF-3A77-4233-9474-BF102D7FE4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5" name="Picture 239">
          <a:extLst>
            <a:ext uri="{FF2B5EF4-FFF2-40B4-BE49-F238E27FC236}">
              <a16:creationId xmlns:a16="http://schemas.microsoft.com/office/drawing/2014/main" id="{B8BBCCAC-7839-46AD-8D06-9FA4A8CD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6" name="Picture 17">
          <a:extLst>
            <a:ext uri="{FF2B5EF4-FFF2-40B4-BE49-F238E27FC236}">
              <a16:creationId xmlns:a16="http://schemas.microsoft.com/office/drawing/2014/main" id="{63B39576-8CF0-4A43-A265-3F2A9916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37" name="Picture 273">
          <a:extLst>
            <a:ext uri="{FF2B5EF4-FFF2-40B4-BE49-F238E27FC236}">
              <a16:creationId xmlns:a16="http://schemas.microsoft.com/office/drawing/2014/main" id="{53A53D67-A7F6-40C8-9EE7-63457C360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38" name="Picture 239">
          <a:extLst>
            <a:ext uri="{FF2B5EF4-FFF2-40B4-BE49-F238E27FC236}">
              <a16:creationId xmlns:a16="http://schemas.microsoft.com/office/drawing/2014/main" id="{3AD136EE-A381-4E90-A836-41112BDCE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708660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9" name="Picture 17">
          <a:extLst>
            <a:ext uri="{FF2B5EF4-FFF2-40B4-BE49-F238E27FC236}">
              <a16:creationId xmlns:a16="http://schemas.microsoft.com/office/drawing/2014/main" id="{7E5559C3-44D0-48AF-94A0-1A80DEA2A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4140" y="7427378"/>
          <a:ext cx="351441" cy="331966"/>
        </a:xfrm>
        <a:prstGeom prst="rect">
          <a:avLst/>
        </a:prstGeom>
      </xdr:spPr>
    </xdr:pic>
    <xdr:clientData/>
  </xdr:twoCellAnchor>
  <xdr:twoCellAnchor>
    <xdr:from>
      <xdr:col>5</xdr:col>
      <xdr:colOff>731521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0" name="Picture 273">
          <a:extLst>
            <a:ext uri="{FF2B5EF4-FFF2-40B4-BE49-F238E27FC236}">
              <a16:creationId xmlns:a16="http://schemas.microsoft.com/office/drawing/2014/main" id="{2563D80C-B826-4CA8-A7A9-E2069BD5F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65321" y="7394837"/>
          <a:ext cx="326530" cy="338595"/>
        </a:xfrm>
        <a:prstGeom prst="rect">
          <a:avLst/>
        </a:prstGeom>
      </xdr:spPr>
    </xdr:pic>
    <xdr:clientData/>
  </xdr:twoCellAnchor>
  <xdr:twoCellAnchor>
    <xdr:from>
      <xdr:col>6</xdr:col>
      <xdr:colOff>237462</xdr:colOff>
      <xdr:row>12</xdr:row>
      <xdr:rowOff>375596</xdr:rowOff>
    </xdr:from>
    <xdr:to>
      <xdr:col>6</xdr:col>
      <xdr:colOff>575646</xdr:colOff>
      <xdr:row>12</xdr:row>
      <xdr:rowOff>718496</xdr:rowOff>
    </xdr:to>
    <xdr:pic>
      <xdr:nvPicPr>
        <xdr:cNvPr id="44" name="Picture 273">
          <a:extLst>
            <a:ext uri="{FF2B5EF4-FFF2-40B4-BE49-F238E27FC236}">
              <a16:creationId xmlns:a16="http://schemas.microsoft.com/office/drawing/2014/main" id="{EEC67209-C6DD-432D-A9FA-8C3E86473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90487" y="4204646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75BFFAE-73C7-46DD-A46C-FCEB0578D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795574</xdr:colOff>
      <xdr:row>21</xdr:row>
      <xdr:rowOff>248307</xdr:rowOff>
    </xdr:from>
    <xdr:ext cx="342838" cy="342900"/>
    <xdr:pic>
      <xdr:nvPicPr>
        <xdr:cNvPr id="2" name="Picture 239">
          <a:extLst>
            <a:ext uri="{FF2B5EF4-FFF2-40B4-BE49-F238E27FC236}">
              <a16:creationId xmlns:a16="http://schemas.microsoft.com/office/drawing/2014/main" id="{8CEE0248-D34A-469C-A93C-7CB5A0125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33967"/>
          <a:ext cx="342838" cy="342900"/>
        </a:xfrm>
        <a:prstGeom prst="rect">
          <a:avLst/>
        </a:prstGeom>
      </xdr:spPr>
    </xdr:pic>
    <xdr:clientData/>
  </xdr:oneCellAnchor>
  <xdr:twoCellAnchor>
    <xdr:from>
      <xdr:col>3</xdr:col>
      <xdr:colOff>730754</xdr:colOff>
      <xdr:row>21</xdr:row>
      <xdr:rowOff>241718</xdr:rowOff>
    </xdr:from>
    <xdr:to>
      <xdr:col>4</xdr:col>
      <xdr:colOff>160941</xdr:colOff>
      <xdr:row>21</xdr:row>
      <xdr:rowOff>573684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DCD03A29-243F-4325-926D-B853C6F6B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6234" y="7427378"/>
          <a:ext cx="329347" cy="331966"/>
        </a:xfrm>
        <a:prstGeom prst="rect">
          <a:avLst/>
        </a:prstGeom>
      </xdr:spPr>
    </xdr:pic>
    <xdr:clientData/>
  </xdr:twoCellAnchor>
  <xdr:twoCellAnchor>
    <xdr:from>
      <xdr:col>5</xdr:col>
      <xdr:colOff>723901</xdr:colOff>
      <xdr:row>21</xdr:row>
      <xdr:rowOff>209177</xdr:rowOff>
    </xdr:from>
    <xdr:to>
      <xdr:col>6</xdr:col>
      <xdr:colOff>158891</xdr:colOff>
      <xdr:row>21</xdr:row>
      <xdr:rowOff>547772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22C69C7A-ACAC-414F-B510-4D79596EC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57701" y="7394837"/>
          <a:ext cx="334150" cy="338595"/>
        </a:xfrm>
        <a:prstGeom prst="rect">
          <a:avLst/>
        </a:prstGeom>
      </xdr:spPr>
    </xdr:pic>
    <xdr:clientData/>
  </xdr:twoCellAnchor>
  <xdr:twoCellAnchor editAs="oneCell">
    <xdr:from>
      <xdr:col>6</xdr:col>
      <xdr:colOff>320040</xdr:colOff>
      <xdr:row>0</xdr:row>
      <xdr:rowOff>29308</xdr:rowOff>
    </xdr:from>
    <xdr:to>
      <xdr:col>7</xdr:col>
      <xdr:colOff>835464</xdr:colOff>
      <xdr:row>1</xdr:row>
      <xdr:rowOff>516909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A9FE84E-3D5E-4794-99D3-69339997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29308"/>
          <a:ext cx="1414584" cy="876221"/>
        </a:xfrm>
        <a:prstGeom prst="rect">
          <a:avLst/>
        </a:prstGeom>
      </xdr:spPr>
    </xdr:pic>
    <xdr:clientData/>
  </xdr:twoCellAnchor>
  <xdr:twoCellAnchor>
    <xdr:from>
      <xdr:col>1</xdr:col>
      <xdr:colOff>58698</xdr:colOff>
      <xdr:row>12</xdr:row>
      <xdr:rowOff>272593</xdr:rowOff>
    </xdr:from>
    <xdr:to>
      <xdr:col>1</xdr:col>
      <xdr:colOff>396882</xdr:colOff>
      <xdr:row>12</xdr:row>
      <xdr:rowOff>619292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3E0F6A4A-F639-471F-B537-DD9423836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5858" y="4090213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458838</xdr:colOff>
      <xdr:row>12</xdr:row>
      <xdr:rowOff>273262</xdr:rowOff>
    </xdr:from>
    <xdr:to>
      <xdr:col>1</xdr:col>
      <xdr:colOff>798798</xdr:colOff>
      <xdr:row>12</xdr:row>
      <xdr:rowOff>605228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BBD1F8AE-C340-4C3B-9B29-F024B737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998" y="4090882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478377</xdr:colOff>
      <xdr:row>15</xdr:row>
      <xdr:rowOff>257453</xdr:rowOff>
    </xdr:from>
    <xdr:to>
      <xdr:col>1</xdr:col>
      <xdr:colOff>810717</xdr:colOff>
      <xdr:row>15</xdr:row>
      <xdr:rowOff>589419</xdr:rowOff>
    </xdr:to>
    <xdr:pic>
      <xdr:nvPicPr>
        <xdr:cNvPr id="8" name="Picture 17">
          <a:extLst>
            <a:ext uri="{FF2B5EF4-FFF2-40B4-BE49-F238E27FC236}">
              <a16:creationId xmlns:a16="http://schemas.microsoft.com/office/drawing/2014/main" id="{3CAEB08D-6722-4FB9-8B05-194FA4B2C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5537" y="5202833"/>
          <a:ext cx="332340" cy="331966"/>
        </a:xfrm>
        <a:prstGeom prst="rect">
          <a:avLst/>
        </a:prstGeom>
      </xdr:spPr>
    </xdr:pic>
    <xdr:clientData/>
  </xdr:twoCellAnchor>
  <xdr:twoCellAnchor>
    <xdr:from>
      <xdr:col>7</xdr:col>
      <xdr:colOff>260322</xdr:colOff>
      <xdr:row>9</xdr:row>
      <xdr:rowOff>375596</xdr:rowOff>
    </xdr:from>
    <xdr:to>
      <xdr:col>7</xdr:col>
      <xdr:colOff>598506</xdr:colOff>
      <xdr:row>9</xdr:row>
      <xdr:rowOff>718496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26CD4624-243D-4B53-BF6A-D610A9EAD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2442" y="3073076"/>
          <a:ext cx="338184" cy="342900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6DF2B442-57D2-44C3-B62C-83C100826802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3999F2DE-2E97-454D-8D5C-F3F44A5D23E2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7CE4A775-C922-43D2-ACC9-93BBBBF2BF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7">
            <a:extLst>
              <a:ext uri="{FF2B5EF4-FFF2-40B4-BE49-F238E27FC236}">
                <a16:creationId xmlns:a16="http://schemas.microsoft.com/office/drawing/2014/main" id="{D529C5ED-A81E-4107-8769-C30368F998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5" name="Picture 273">
            <a:extLst>
              <a:ext uri="{FF2B5EF4-FFF2-40B4-BE49-F238E27FC236}">
                <a16:creationId xmlns:a16="http://schemas.microsoft.com/office/drawing/2014/main" id="{93EB66DC-E223-4F33-9A9F-C1D7762DD8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6" name="Picture 13">
            <a:extLst>
              <a:ext uri="{FF2B5EF4-FFF2-40B4-BE49-F238E27FC236}">
                <a16:creationId xmlns:a16="http://schemas.microsoft.com/office/drawing/2014/main" id="{E5813604-F3B2-4F9D-8B3B-769D40D090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7" name="Picture 13">
            <a:extLst>
              <a:ext uri="{FF2B5EF4-FFF2-40B4-BE49-F238E27FC236}">
                <a16:creationId xmlns:a16="http://schemas.microsoft.com/office/drawing/2014/main" id="{187B2341-B40A-4E4C-9E0B-702D5A3A1CB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3">
            <a:extLst>
              <a:ext uri="{FF2B5EF4-FFF2-40B4-BE49-F238E27FC236}">
                <a16:creationId xmlns:a16="http://schemas.microsoft.com/office/drawing/2014/main" id="{77307959-210F-44CB-9B50-CC7F593332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9" name="Picture 17">
            <a:extLst>
              <a:ext uri="{FF2B5EF4-FFF2-40B4-BE49-F238E27FC236}">
                <a16:creationId xmlns:a16="http://schemas.microsoft.com/office/drawing/2014/main" id="{E50D96AD-DCC6-4FA6-8CF8-6424C0196D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0" name="Picture 17">
            <a:extLst>
              <a:ext uri="{FF2B5EF4-FFF2-40B4-BE49-F238E27FC236}">
                <a16:creationId xmlns:a16="http://schemas.microsoft.com/office/drawing/2014/main" id="{EA3142A2-4547-41A0-8A29-E2AC584234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1" name="Picture 17">
            <a:extLst>
              <a:ext uri="{FF2B5EF4-FFF2-40B4-BE49-F238E27FC236}">
                <a16:creationId xmlns:a16="http://schemas.microsoft.com/office/drawing/2014/main" id="{2D6B7B38-E04A-4AEE-9B06-4E71A45387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2" name="Picture 273">
            <a:extLst>
              <a:ext uri="{FF2B5EF4-FFF2-40B4-BE49-F238E27FC236}">
                <a16:creationId xmlns:a16="http://schemas.microsoft.com/office/drawing/2014/main" id="{27924843-5929-4826-942D-B04F4BD7E2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3" name="Picture 273">
            <a:extLst>
              <a:ext uri="{FF2B5EF4-FFF2-40B4-BE49-F238E27FC236}">
                <a16:creationId xmlns:a16="http://schemas.microsoft.com/office/drawing/2014/main" id="{A666FE04-B408-4E7F-98E2-907018F346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4" name="Picture 273">
            <a:extLst>
              <a:ext uri="{FF2B5EF4-FFF2-40B4-BE49-F238E27FC236}">
                <a16:creationId xmlns:a16="http://schemas.microsoft.com/office/drawing/2014/main" id="{B55A6842-2D2F-401C-86B2-A3C4B4C6BC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260322</xdr:colOff>
      <xdr:row>12</xdr:row>
      <xdr:rowOff>366071</xdr:rowOff>
    </xdr:from>
    <xdr:to>
      <xdr:col>7</xdr:col>
      <xdr:colOff>598506</xdr:colOff>
      <xdr:row>12</xdr:row>
      <xdr:rowOff>708971</xdr:rowOff>
    </xdr:to>
    <xdr:pic>
      <xdr:nvPicPr>
        <xdr:cNvPr id="32" name="Picture 273">
          <a:extLst>
            <a:ext uri="{FF2B5EF4-FFF2-40B4-BE49-F238E27FC236}">
              <a16:creationId xmlns:a16="http://schemas.microsoft.com/office/drawing/2014/main" id="{E6D93514-3B98-4375-9285-3E7644526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3472" y="4195121"/>
          <a:ext cx="338184" cy="3429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87546</xdr:colOff>
      <xdr:row>22</xdr:row>
      <xdr:rowOff>478858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2B6ABF35-34DC-42D6-9C2D-2BE6C71AE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271012</xdr:colOff>
      <xdr:row>9</xdr:row>
      <xdr:rowOff>288821</xdr:rowOff>
    </xdr:from>
    <xdr:to>
      <xdr:col>2</xdr:col>
      <xdr:colOff>607562</xdr:colOff>
      <xdr:row>9</xdr:row>
      <xdr:rowOff>632496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0A0A16D9-1D72-4E3D-AD6F-49436B002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7332" y="298630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0E3B5C97-83FD-443A-92D3-0B1C0335F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325967</xdr:colOff>
      <xdr:row>0</xdr:row>
      <xdr:rowOff>31751</xdr:rowOff>
    </xdr:from>
    <xdr:to>
      <xdr:col>7</xdr:col>
      <xdr:colOff>823456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B8703D3-85F9-4BCE-B369-D7C243A59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589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0A5CD098-602E-407E-9410-9B09FF22F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1</xdr:col>
      <xdr:colOff>256955</xdr:colOff>
      <xdr:row>9</xdr:row>
      <xdr:rowOff>258582</xdr:rowOff>
    </xdr:from>
    <xdr:to>
      <xdr:col>1</xdr:col>
      <xdr:colOff>594121</xdr:colOff>
      <xdr:row>9</xdr:row>
      <xdr:rowOff>601708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650B6E95-F85C-451C-8290-87034BD0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4115" y="295606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3181F7F9-AB38-4077-A32C-37A41959FED4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2DC11D29-9AAA-49CB-AF96-7C106DAB79FF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63D1FDF4-4559-499D-9136-AC1A66D50C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id="{04837EAA-8498-46E0-843F-EFFC6E23AA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id="{56B46D7A-619E-46C3-8576-B46A9BF684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id="{DB64273A-2CFE-46C9-8267-14F00994F5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id="{1CA8AFE0-FDAB-43B2-86C2-86DDDF69FE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BF7165A2-AA06-465E-AE63-7D37EDA3C0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id="{786BB6ED-2293-4E68-862F-F7185CC40D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id="{6945A18A-51DA-4615-8226-D43BE895C4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id="{4102947D-C499-43F3-8055-12F5BFF370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id="{1C840A19-BA38-430F-9FEB-698308E1D5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A4F319ED-FF60-4310-AD40-A126205CF6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EF60E220-CB75-48CF-B991-0B45FBBF96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61AEB5A-3DF0-495E-AF4D-FC692A48D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279118</xdr:colOff>
      <xdr:row>9</xdr:row>
      <xdr:rowOff>305034</xdr:rowOff>
    </xdr:from>
    <xdr:to>
      <xdr:col>3</xdr:col>
      <xdr:colOff>615668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D0DBAC0D-A012-4315-B018-A0F2C1B1A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4598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56B1C3C9-473D-44E9-8F46-2BAEA1CE8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325967</xdr:colOff>
      <xdr:row>0</xdr:row>
      <xdr:rowOff>31751</xdr:rowOff>
    </xdr:from>
    <xdr:to>
      <xdr:col>7</xdr:col>
      <xdr:colOff>823456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444C2E-C6FC-4248-93B2-A3920D14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589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1292A18D-6C94-4071-8E97-E350FDEDC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2</xdr:col>
      <xdr:colOff>290678</xdr:colOff>
      <xdr:row>9</xdr:row>
      <xdr:rowOff>225832</xdr:rowOff>
    </xdr:from>
    <xdr:to>
      <xdr:col>2</xdr:col>
      <xdr:colOff>627844</xdr:colOff>
      <xdr:row>9</xdr:row>
      <xdr:rowOff>568958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40D7576B-18E5-4FBB-B3E8-5D55DF889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6998" y="2923312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7B16F1B3-B42F-4D09-9C6D-830F9EF7717D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8E0B3CB9-6048-46E2-87F6-7DC228316E5D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83ADFF14-3760-47BA-A546-0D8334A76F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id="{B98EACCD-6B83-40D0-8B04-E163C46CBF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id="{D405F4C4-305E-4157-AD7E-2A2DB3E8B4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id="{A5CA0B4D-6274-49D0-A95A-621323B8DC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id="{0BC893FD-743C-4521-A008-6133674895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A20F7E02-09A4-438F-9AB8-907DF228F1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id="{4066FACA-649E-496E-A789-1FDAABDA6C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id="{6ADA6E40-5C38-4F98-AFEE-463197BDFD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id="{8264C09A-30D2-46CB-A7F4-CCEF3C188D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id="{658F5DD0-7358-423B-8B94-841269F841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64F9669E-384D-4F38-9DB9-9ED1752949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0621D69B-2FA4-4941-8280-976E6F91C5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5" name="Picture 239">
          <a:extLst>
            <a:ext uri="{FF2B5EF4-FFF2-40B4-BE49-F238E27FC236}">
              <a16:creationId xmlns:a16="http://schemas.microsoft.com/office/drawing/2014/main" id="{126102F8-EABD-404A-A763-94347017C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6" name="Picture 236">
          <a:extLst>
            <a:ext uri="{FF2B5EF4-FFF2-40B4-BE49-F238E27FC236}">
              <a16:creationId xmlns:a16="http://schemas.microsoft.com/office/drawing/2014/main" id="{72B1CCE1-C8D4-420D-95C4-8F26EE03D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23BF90A-79DE-4A45-9085-531564017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295331</xdr:colOff>
      <xdr:row>9</xdr:row>
      <xdr:rowOff>305034</xdr:rowOff>
    </xdr:from>
    <xdr:to>
      <xdr:col>4</xdr:col>
      <xdr:colOff>631881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CFB4D7E0-D285-433F-8676-54C0E5D79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9971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A6A01C78-C50E-459C-B310-25892AC2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303107</xdr:colOff>
      <xdr:row>0</xdr:row>
      <xdr:rowOff>31751</xdr:rowOff>
    </xdr:from>
    <xdr:to>
      <xdr:col>7</xdr:col>
      <xdr:colOff>800596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2EDF2F4-B2F8-474A-8E91-028CD8894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3606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BF3A24D4-D37C-4A32-A4DA-CACC2519A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3</xdr:col>
      <xdr:colOff>299936</xdr:colOff>
      <xdr:row>9</xdr:row>
      <xdr:rowOff>235085</xdr:rowOff>
    </xdr:from>
    <xdr:to>
      <xdr:col>3</xdr:col>
      <xdr:colOff>637102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74387A4A-691B-48F5-A8FA-2F6835439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5416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C6A78340-7F27-4379-8269-ECE98EAD948E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7C1E4B7D-DBF6-4A1C-9218-A26122C42F70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DAA9C2E4-E197-451B-B830-8445090F9B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id="{3BE1E1A0-E5F2-4EC0-B1A3-A15B379E0B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id="{FD54629C-38CE-41CD-9B4D-68101E9F14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id="{0F48B94A-21B7-4771-84E5-CC3456D427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id="{0650CEB9-85C5-4FE2-A9B2-2FA3220399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322E1B3C-77E5-4C5C-98D0-32383B0EF6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id="{339447B2-A35C-4AEE-8FEF-2391843243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id="{F1506D81-6521-452B-AF58-D0D8279F0B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id="{85C150A1-7655-4C32-8B0A-841913C044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id="{F65D2780-1013-46E3-ABB9-BF06ACA48F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4C4D283F-E533-4C2C-BEBE-6A97395421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AB36D2D9-7B90-45FA-AC63-216C992F09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9" name="Picture 239">
          <a:extLst>
            <a:ext uri="{FF2B5EF4-FFF2-40B4-BE49-F238E27FC236}">
              <a16:creationId xmlns:a16="http://schemas.microsoft.com/office/drawing/2014/main" id="{4AC946F9-3290-475A-8A1F-8DDE6A330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40" name="Picture 236">
          <a:extLst>
            <a:ext uri="{FF2B5EF4-FFF2-40B4-BE49-F238E27FC236}">
              <a16:creationId xmlns:a16="http://schemas.microsoft.com/office/drawing/2014/main" id="{51BE65C7-626A-4D9D-8186-B9B4B5421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7389567-F6A7-4711-A684-7C5D4E96D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262906</xdr:colOff>
      <xdr:row>9</xdr:row>
      <xdr:rowOff>305034</xdr:rowOff>
    </xdr:from>
    <xdr:to>
      <xdr:col>5</xdr:col>
      <xdr:colOff>599456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062994F4-77E5-4F4B-8E22-052FD1C5F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96706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CA4DB1E0-161A-4AAF-B006-62379C5CF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325967</xdr:colOff>
      <xdr:row>0</xdr:row>
      <xdr:rowOff>31751</xdr:rowOff>
    </xdr:from>
    <xdr:to>
      <xdr:col>7</xdr:col>
      <xdr:colOff>823456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EE5E47A-C3D9-4CC3-951E-F9B9D8977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5892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ED924722-195A-4002-8B9B-91E182B5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4</xdr:col>
      <xdr:colOff>267512</xdr:colOff>
      <xdr:row>9</xdr:row>
      <xdr:rowOff>235085</xdr:rowOff>
    </xdr:from>
    <xdr:to>
      <xdr:col>4</xdr:col>
      <xdr:colOff>604678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D985537B-3FBF-4336-844B-797970742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2152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2BCD08D7-0E44-45E2-ADD0-F713A2FE6D59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D1448384-0566-4B6B-82AD-4F476FC8FCEE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E1265A6A-15F9-4D16-B142-68D69CC4E0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id="{3665EC01-417C-49B3-998A-4FE9628F7A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id="{88B48DBB-C787-4AB3-8764-5C88EF027D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id="{D50A10D9-784A-4A41-AA99-65DE509244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id="{3422DB5A-8F86-4670-A8EA-7C62BD2855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521A9B14-C1DC-439D-A2C3-80BB18906D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id="{5C45FEEB-7467-4A50-9649-37509EC9BE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id="{A068F1BE-4160-4979-AEC4-BC770F0497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id="{58BABF51-0852-480A-A0EF-B1E79E426E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id="{8C8AAE50-A3CB-4BD6-9F5C-F66DAF3E56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EA48730D-42EA-4859-81BA-7D9D10C85D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B61BC5D7-0441-4A1D-9C43-0A425C7EE9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9" name="Picture 239">
          <a:extLst>
            <a:ext uri="{FF2B5EF4-FFF2-40B4-BE49-F238E27FC236}">
              <a16:creationId xmlns:a16="http://schemas.microsoft.com/office/drawing/2014/main" id="{CBAE9AD4-0DA9-4D34-BA2F-C61780571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40" name="Picture 236">
          <a:extLst>
            <a:ext uri="{FF2B5EF4-FFF2-40B4-BE49-F238E27FC236}">
              <a16:creationId xmlns:a16="http://schemas.microsoft.com/office/drawing/2014/main" id="{7F967A34-416A-4530-8B11-6BA34F4A4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3D61579-62ED-4822-9517-43B814CD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295334</xdr:colOff>
      <xdr:row>9</xdr:row>
      <xdr:rowOff>305034</xdr:rowOff>
    </xdr:from>
    <xdr:to>
      <xdr:col>6</xdr:col>
      <xdr:colOff>631884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2C6FB3C7-3A2A-4643-B47D-3482BB4BE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8294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CC24864A-ABE1-473D-BCF6-822BFF75F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303107</xdr:colOff>
      <xdr:row>0</xdr:row>
      <xdr:rowOff>31751</xdr:rowOff>
    </xdr:from>
    <xdr:to>
      <xdr:col>7</xdr:col>
      <xdr:colOff>800596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8FBFEDD-071A-4B8B-ADCB-CE0484AEA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3606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5B771A6B-5E93-4831-97D3-BB5765502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5</xdr:col>
      <xdr:colOff>299939</xdr:colOff>
      <xdr:row>9</xdr:row>
      <xdr:rowOff>235085</xdr:rowOff>
    </xdr:from>
    <xdr:to>
      <xdr:col>5</xdr:col>
      <xdr:colOff>637105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6FBDE8C2-F08F-4145-9282-CFE22BF56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3739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2179320</xdr:colOff>
      <xdr:row>13</xdr:row>
      <xdr:rowOff>21074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D45DEFDC-6CEC-4321-A1B3-7C539DBEAEA5}"/>
            </a:ext>
          </a:extLst>
        </xdr:cNvPr>
        <xdr:cNvGrpSpPr/>
      </xdr:nvGrpSpPr>
      <xdr:grpSpPr>
        <a:xfrm>
          <a:off x="7343775" y="2705100"/>
          <a:ext cx="2179320" cy="1954649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C76A2040-3617-4854-95EE-5DEABA36E535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C8CF9C10-4D74-4EEE-947C-2301CD238D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id="{C47CB84F-0D86-4CA9-8917-49F92000EB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id="{659DC5D0-61ED-4C31-93CC-1CC2B42FAA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id="{1B389D09-1E3A-4A75-AEF0-C77A899DC3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id="{006A4373-F97B-45A0-A191-17132CAB48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627B6E37-E7E9-4C75-B1DE-712DF8F198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id="{F82904DC-8298-44BE-85DF-EF6BB7E0EF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id="{18160155-D0B5-4B89-BC67-03755C4B5B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id="{F6B3F4D5-B368-4F86-80DF-0B9BEAA597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id="{7D90F857-7EF0-4786-BD87-E5D887DA9F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96241542-0A0C-4EFF-8A87-46226B6BFC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27F7E8DE-6D24-42C7-9B6B-968CBD19E3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6" name="Picture 239">
          <a:extLst>
            <a:ext uri="{FF2B5EF4-FFF2-40B4-BE49-F238E27FC236}">
              <a16:creationId xmlns:a16="http://schemas.microsoft.com/office/drawing/2014/main" id="{E3229657-5078-4E9A-A207-B7EFFC27B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7" name="Picture 236">
          <a:extLst>
            <a:ext uri="{FF2B5EF4-FFF2-40B4-BE49-F238E27FC236}">
              <a16:creationId xmlns:a16="http://schemas.microsoft.com/office/drawing/2014/main" id="{1E4DFBE3-6C28-4517-8CA6-B718FF59C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2E3A74C-B117-4603-9CE2-9E3F768E5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279122</xdr:colOff>
      <xdr:row>9</xdr:row>
      <xdr:rowOff>305034</xdr:rowOff>
    </xdr:from>
    <xdr:to>
      <xdr:col>7</xdr:col>
      <xdr:colOff>615672</xdr:colOff>
      <xdr:row>9</xdr:row>
      <xdr:rowOff>648709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D0399244-A4D9-4530-BE6D-137E18D29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1242" y="3002514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951A8747-6580-4650-B6D4-358E9646E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348827</xdr:colOff>
      <xdr:row>0</xdr:row>
      <xdr:rowOff>31751</xdr:rowOff>
    </xdr:from>
    <xdr:to>
      <xdr:col>7</xdr:col>
      <xdr:colOff>846316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05BB08A-1D98-4B43-BFB0-68169DDB3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178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1EC2AF8C-ECC7-4FF3-8B1D-11490072D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6</xdr:col>
      <xdr:colOff>283728</xdr:colOff>
      <xdr:row>9</xdr:row>
      <xdr:rowOff>235085</xdr:rowOff>
    </xdr:from>
    <xdr:to>
      <xdr:col>6</xdr:col>
      <xdr:colOff>620894</xdr:colOff>
      <xdr:row>9</xdr:row>
      <xdr:rowOff>578211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81C0B41A-D5A8-4A73-8647-E449EE55A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688" y="2932565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B22072B6-F98B-405D-91A3-3BCC5B955001}"/>
            </a:ext>
          </a:extLst>
        </xdr:cNvPr>
        <xdr:cNvGrpSpPr/>
      </xdr:nvGrpSpPr>
      <xdr:grpSpPr>
        <a:xfrm>
          <a:off x="7343775" y="2695575"/>
          <a:ext cx="2179320" cy="1956554"/>
          <a:chOff x="7522308" y="7648750"/>
          <a:chExt cx="2321029" cy="1964174"/>
        </a:xfrm>
      </xdr:grpSpPr>
      <xdr:sp macro="" textlink="">
        <xdr:nvSpPr>
          <xdr:cNvPr id="16" name="Rectangle 15">
            <a:extLst>
              <a:ext uri="{FF2B5EF4-FFF2-40B4-BE49-F238E27FC236}">
                <a16:creationId xmlns:a16="http://schemas.microsoft.com/office/drawing/2014/main" id="{6D167C17-07FA-4621-B7F7-ACC49C920E8D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72505508-EC78-435F-A9E2-DEFF5FD3EF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0AA84EC9-1CFD-44E8-A223-145ADB6169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9A4FEBDD-0672-470B-BE7C-256E84674C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13">
            <a:extLst>
              <a:ext uri="{FF2B5EF4-FFF2-40B4-BE49-F238E27FC236}">
                <a16:creationId xmlns:a16="http://schemas.microsoft.com/office/drawing/2014/main" id="{4E79E664-BC07-49D5-9DBD-5296F128EA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21" name="Picture 13">
            <a:extLst>
              <a:ext uri="{FF2B5EF4-FFF2-40B4-BE49-F238E27FC236}">
                <a16:creationId xmlns:a16="http://schemas.microsoft.com/office/drawing/2014/main" id="{27C63D57-A5B1-4F74-A75C-670993116E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22" name="Picture 13">
            <a:extLst>
              <a:ext uri="{FF2B5EF4-FFF2-40B4-BE49-F238E27FC236}">
                <a16:creationId xmlns:a16="http://schemas.microsoft.com/office/drawing/2014/main" id="{79E867AB-D200-45D3-8422-D062AE302D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23" name="Picture 17">
            <a:extLst>
              <a:ext uri="{FF2B5EF4-FFF2-40B4-BE49-F238E27FC236}">
                <a16:creationId xmlns:a16="http://schemas.microsoft.com/office/drawing/2014/main" id="{FD1228C7-A9A8-47E0-9F5E-6294AC6492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24" name="Picture 17">
            <a:extLst>
              <a:ext uri="{FF2B5EF4-FFF2-40B4-BE49-F238E27FC236}">
                <a16:creationId xmlns:a16="http://schemas.microsoft.com/office/drawing/2014/main" id="{EF7B3BC7-656B-40EB-8630-19AD1C2737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25" name="Picture 17">
            <a:extLst>
              <a:ext uri="{FF2B5EF4-FFF2-40B4-BE49-F238E27FC236}">
                <a16:creationId xmlns:a16="http://schemas.microsoft.com/office/drawing/2014/main" id="{3B386564-A0DF-4401-8CEB-F096B9FDB4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26" name="Picture 273">
            <a:extLst>
              <a:ext uri="{FF2B5EF4-FFF2-40B4-BE49-F238E27FC236}">
                <a16:creationId xmlns:a16="http://schemas.microsoft.com/office/drawing/2014/main" id="{90C77533-3F14-4E15-B0E2-437CB0BDFA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27" name="Picture 273">
            <a:extLst>
              <a:ext uri="{FF2B5EF4-FFF2-40B4-BE49-F238E27FC236}">
                <a16:creationId xmlns:a16="http://schemas.microsoft.com/office/drawing/2014/main" id="{61B7F411-246B-4106-8AAE-5EE4DE48E9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8" name="Picture 273">
            <a:extLst>
              <a:ext uri="{FF2B5EF4-FFF2-40B4-BE49-F238E27FC236}">
                <a16:creationId xmlns:a16="http://schemas.microsoft.com/office/drawing/2014/main" id="{93EE515F-306A-47FA-BBD3-94E404708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6" name="Picture 239">
          <a:extLst>
            <a:ext uri="{FF2B5EF4-FFF2-40B4-BE49-F238E27FC236}">
              <a16:creationId xmlns:a16="http://schemas.microsoft.com/office/drawing/2014/main" id="{225A0A77-A9E2-4EE8-8120-734078261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7" name="Picture 236">
          <a:extLst>
            <a:ext uri="{FF2B5EF4-FFF2-40B4-BE49-F238E27FC236}">
              <a16:creationId xmlns:a16="http://schemas.microsoft.com/office/drawing/2014/main" id="{ACEB07B7-B9B9-4E4A-B1ED-36A465385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9739AB4-CED2-44AF-B708-A858A5A1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246696</xdr:colOff>
      <xdr:row>12</xdr:row>
      <xdr:rowOff>313141</xdr:rowOff>
    </xdr:from>
    <xdr:to>
      <xdr:col>1</xdr:col>
      <xdr:colOff>583246</xdr:colOff>
      <xdr:row>12</xdr:row>
      <xdr:rowOff>656816</xdr:rowOff>
    </xdr:to>
    <xdr:pic>
      <xdr:nvPicPr>
        <xdr:cNvPr id="2" name="Picture 197">
          <a:extLst>
            <a:ext uri="{FF2B5EF4-FFF2-40B4-BE49-F238E27FC236}">
              <a16:creationId xmlns:a16="http://schemas.microsoft.com/office/drawing/2014/main" id="{1D95F634-596E-4D1F-9385-36C4F6216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856" y="4130761"/>
          <a:ext cx="336550" cy="343675"/>
        </a:xfrm>
        <a:prstGeom prst="rect">
          <a:avLst/>
        </a:prstGeom>
      </xdr:spPr>
    </xdr:pic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" name="Picture 239">
          <a:extLst>
            <a:ext uri="{FF2B5EF4-FFF2-40B4-BE49-F238E27FC236}">
              <a16:creationId xmlns:a16="http://schemas.microsoft.com/office/drawing/2014/main" id="{0408A7DA-3599-4DB1-B022-2CF1F615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333587</xdr:colOff>
      <xdr:row>0</xdr:row>
      <xdr:rowOff>31751</xdr:rowOff>
    </xdr:from>
    <xdr:to>
      <xdr:col>7</xdr:col>
      <xdr:colOff>831076</xdr:colOff>
      <xdr:row>1</xdr:row>
      <xdr:rowOff>518538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A97F190-4AB6-4E4C-A774-F0450B9CE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66547" y="31751"/>
          <a:ext cx="1396649" cy="875407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5" name="Picture 236">
          <a:extLst>
            <a:ext uri="{FF2B5EF4-FFF2-40B4-BE49-F238E27FC236}">
              <a16:creationId xmlns:a16="http://schemas.microsoft.com/office/drawing/2014/main" id="{5408E956-DA5A-4D40-96C8-2E8D5578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>
    <xdr:from>
      <xdr:col>7</xdr:col>
      <xdr:colOff>251302</xdr:colOff>
      <xdr:row>9</xdr:row>
      <xdr:rowOff>267510</xdr:rowOff>
    </xdr:from>
    <xdr:to>
      <xdr:col>7</xdr:col>
      <xdr:colOff>588468</xdr:colOff>
      <xdr:row>9</xdr:row>
      <xdr:rowOff>610636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0B09822E-D37A-4038-A050-008F97305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83422" y="2964990"/>
          <a:ext cx="337166" cy="34312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</xdr:row>
      <xdr:rowOff>152400</xdr:rowOff>
    </xdr:from>
    <xdr:to>
      <xdr:col>9</xdr:col>
      <xdr:colOff>2179320</xdr:colOff>
      <xdr:row>13</xdr:row>
      <xdr:rowOff>13454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6DDEC4A0-F447-4BB2-9F86-D1CE30705DCD}"/>
            </a:ext>
          </a:extLst>
        </xdr:cNvPr>
        <xdr:cNvGrpSpPr/>
      </xdr:nvGrpSpPr>
      <xdr:grpSpPr>
        <a:xfrm>
          <a:off x="7343775" y="2695575"/>
          <a:ext cx="2179320" cy="1956554"/>
          <a:chOff x="7522308" y="7648750"/>
          <a:chExt cx="2321029" cy="1964174"/>
        </a:xfrm>
      </xdr:grpSpPr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697A3463-BDAB-4FB5-A9D5-F806E14C6861}"/>
              </a:ext>
            </a:extLst>
          </xdr:cNvPr>
          <xdr:cNvSpPr/>
        </xdr:nvSpPr>
        <xdr:spPr>
          <a:xfrm>
            <a:off x="7522308" y="7648750"/>
            <a:ext cx="2321029" cy="1964174"/>
          </a:xfrm>
          <a:prstGeom prst="rect">
            <a:avLst/>
          </a:prstGeom>
          <a:solidFill>
            <a:srgbClr val="E6F1F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pic>
        <xdr:nvPicPr>
          <xdr:cNvPr id="9" name="Picture 8">
            <a:extLst>
              <a:ext uri="{FF2B5EF4-FFF2-40B4-BE49-F238E27FC236}">
                <a16:creationId xmlns:a16="http://schemas.microsoft.com/office/drawing/2014/main" id="{B7635396-5648-441C-9202-BCF9E6AB9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52947" y="8030712"/>
            <a:ext cx="341469" cy="330581"/>
          </a:xfrm>
          <a:prstGeom prst="rect">
            <a:avLst/>
          </a:prstGeom>
        </xdr:spPr>
      </xdr:pic>
      <xdr:pic>
        <xdr:nvPicPr>
          <xdr:cNvPr id="10" name="Picture 17">
            <a:extLst>
              <a:ext uri="{FF2B5EF4-FFF2-40B4-BE49-F238E27FC236}">
                <a16:creationId xmlns:a16="http://schemas.microsoft.com/office/drawing/2014/main" id="{65F3D526-DBE0-493C-B740-99282A2FE2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7691945" y="8514146"/>
            <a:ext cx="341469" cy="328187"/>
          </a:xfrm>
          <a:prstGeom prst="rect">
            <a:avLst/>
          </a:prstGeom>
        </xdr:spPr>
      </xdr:pic>
      <xdr:pic>
        <xdr:nvPicPr>
          <xdr:cNvPr id="11" name="Picture 273">
            <a:extLst>
              <a:ext uri="{FF2B5EF4-FFF2-40B4-BE49-F238E27FC236}">
                <a16:creationId xmlns:a16="http://schemas.microsoft.com/office/drawing/2014/main" id="{7BC335C2-EADA-448A-82E2-EC005F65DB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655283" y="8962406"/>
            <a:ext cx="341469" cy="334763"/>
          </a:xfrm>
          <a:prstGeom prst="rect">
            <a:avLst/>
          </a:prstGeom>
        </xdr:spPr>
      </xdr:pic>
      <xdr:pic>
        <xdr:nvPicPr>
          <xdr:cNvPr id="12" name="Picture 13">
            <a:extLst>
              <a:ext uri="{FF2B5EF4-FFF2-40B4-BE49-F238E27FC236}">
                <a16:creationId xmlns:a16="http://schemas.microsoft.com/office/drawing/2014/main" id="{5E48BE2C-458C-4A91-A800-2E13F19273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176167" y="8030712"/>
            <a:ext cx="341469" cy="330581"/>
          </a:xfrm>
          <a:prstGeom prst="rect">
            <a:avLst/>
          </a:prstGeom>
        </xdr:spPr>
      </xdr:pic>
      <xdr:pic>
        <xdr:nvPicPr>
          <xdr:cNvPr id="13" name="Picture 13">
            <a:extLst>
              <a:ext uri="{FF2B5EF4-FFF2-40B4-BE49-F238E27FC236}">
                <a16:creationId xmlns:a16="http://schemas.microsoft.com/office/drawing/2014/main" id="{FAE4BEC6-E8D0-4BDD-9877-28480A1788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699387" y="8030712"/>
            <a:ext cx="341469" cy="330581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D7279A15-C284-42E5-AE17-DB723D91C6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222608" y="8030712"/>
            <a:ext cx="341469" cy="330581"/>
          </a:xfrm>
          <a:prstGeom prst="rect">
            <a:avLst/>
          </a:prstGeom>
        </xdr:spPr>
      </xdr:pic>
      <xdr:pic>
        <xdr:nvPicPr>
          <xdr:cNvPr id="15" name="Picture 17">
            <a:extLst>
              <a:ext uri="{FF2B5EF4-FFF2-40B4-BE49-F238E27FC236}">
                <a16:creationId xmlns:a16="http://schemas.microsoft.com/office/drawing/2014/main" id="{E53A248C-3A4C-496E-8A9B-651926BBF9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08678" y="8514146"/>
            <a:ext cx="341469" cy="328187"/>
          </a:xfrm>
          <a:prstGeom prst="rect">
            <a:avLst/>
          </a:prstGeom>
        </xdr:spPr>
      </xdr:pic>
      <xdr:pic>
        <xdr:nvPicPr>
          <xdr:cNvPr id="16" name="Picture 17">
            <a:extLst>
              <a:ext uri="{FF2B5EF4-FFF2-40B4-BE49-F238E27FC236}">
                <a16:creationId xmlns:a16="http://schemas.microsoft.com/office/drawing/2014/main" id="{29880CC5-0D0D-4A28-8F85-D83B0E86F6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725411" y="8514146"/>
            <a:ext cx="341469" cy="328187"/>
          </a:xfrm>
          <a:prstGeom prst="rect">
            <a:avLst/>
          </a:prstGeom>
        </xdr:spPr>
      </xdr:pic>
      <xdr:pic>
        <xdr:nvPicPr>
          <xdr:cNvPr id="17" name="Picture 17">
            <a:extLst>
              <a:ext uri="{FF2B5EF4-FFF2-40B4-BE49-F238E27FC236}">
                <a16:creationId xmlns:a16="http://schemas.microsoft.com/office/drawing/2014/main" id="{39B7C385-4B0D-4391-9619-A932FB7BAB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9242144" y="8514146"/>
            <a:ext cx="341469" cy="328187"/>
          </a:xfrm>
          <a:prstGeom prst="rect">
            <a:avLst/>
          </a:prstGeom>
        </xdr:spPr>
      </xdr:pic>
      <xdr:pic>
        <xdr:nvPicPr>
          <xdr:cNvPr id="18" name="Picture 273">
            <a:extLst>
              <a:ext uri="{FF2B5EF4-FFF2-40B4-BE49-F238E27FC236}">
                <a16:creationId xmlns:a16="http://schemas.microsoft.com/office/drawing/2014/main" id="{EBE8B185-0C14-4F7A-83EC-8A12C66BFB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177724" y="8962406"/>
            <a:ext cx="341469" cy="334763"/>
          </a:xfrm>
          <a:prstGeom prst="rect">
            <a:avLst/>
          </a:prstGeom>
        </xdr:spPr>
      </xdr:pic>
      <xdr:pic>
        <xdr:nvPicPr>
          <xdr:cNvPr id="19" name="Picture 273">
            <a:extLst>
              <a:ext uri="{FF2B5EF4-FFF2-40B4-BE49-F238E27FC236}">
                <a16:creationId xmlns:a16="http://schemas.microsoft.com/office/drawing/2014/main" id="{16AAA8EF-AA55-4869-B015-189A11B856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700165" y="8962406"/>
            <a:ext cx="341469" cy="334763"/>
          </a:xfrm>
          <a:prstGeom prst="rect">
            <a:avLst/>
          </a:prstGeom>
        </xdr:spPr>
      </xdr:pic>
      <xdr:pic>
        <xdr:nvPicPr>
          <xdr:cNvPr id="20" name="Picture 273">
            <a:extLst>
              <a:ext uri="{FF2B5EF4-FFF2-40B4-BE49-F238E27FC236}">
                <a16:creationId xmlns:a16="http://schemas.microsoft.com/office/drawing/2014/main" id="{AEE926E9-A0D9-4649-8578-F21E293354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22606" y="8962406"/>
            <a:ext cx="341469" cy="33476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795574</xdr:colOff>
      <xdr:row>24</xdr:row>
      <xdr:rowOff>248307</xdr:rowOff>
    </xdr:from>
    <xdr:to>
      <xdr:col>2</xdr:col>
      <xdr:colOff>132182</xdr:colOff>
      <xdr:row>24</xdr:row>
      <xdr:rowOff>591207</xdr:rowOff>
    </xdr:to>
    <xdr:pic>
      <xdr:nvPicPr>
        <xdr:cNvPr id="36" name="Picture 239">
          <a:extLst>
            <a:ext uri="{FF2B5EF4-FFF2-40B4-BE49-F238E27FC236}">
              <a16:creationId xmlns:a16="http://schemas.microsoft.com/office/drawing/2014/main" id="{88C80ADA-0769-41C5-A985-187D8B52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92207"/>
          <a:ext cx="235768" cy="342900"/>
        </a:xfrm>
        <a:prstGeom prst="rect">
          <a:avLst/>
        </a:prstGeom>
      </xdr:spPr>
    </xdr:pic>
    <xdr:clientData/>
  </xdr:twoCellAnchor>
  <xdr:oneCellAnchor>
    <xdr:from>
      <xdr:col>3</xdr:col>
      <xdr:colOff>750833</xdr:colOff>
      <xdr:row>24</xdr:row>
      <xdr:rowOff>256890</xdr:rowOff>
    </xdr:from>
    <xdr:ext cx="336550" cy="342900"/>
    <xdr:pic>
      <xdr:nvPicPr>
        <xdr:cNvPr id="37" name="Picture 236">
          <a:extLst>
            <a:ext uri="{FF2B5EF4-FFF2-40B4-BE49-F238E27FC236}">
              <a16:creationId xmlns:a16="http://schemas.microsoft.com/office/drawing/2014/main" id="{BD14C28E-5EDC-44E2-8145-0473267AB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313" y="8600790"/>
          <a:ext cx="336550" cy="342900"/>
        </a:xfrm>
        <a:prstGeom prst="rect">
          <a:avLst/>
        </a:prstGeom>
      </xdr:spPr>
    </xdr:pic>
    <xdr:clientData/>
  </xdr:oneCellAnchor>
  <xdr:twoCellAnchor editAs="oneCell">
    <xdr:from>
      <xdr:col>10</xdr:col>
      <xdr:colOff>0</xdr:colOff>
      <xdr:row>1</xdr:row>
      <xdr:rowOff>0</xdr:rowOff>
    </xdr:from>
    <xdr:to>
      <xdr:col>22</xdr:col>
      <xdr:colOff>354246</xdr:colOff>
      <xdr:row>24</xdr:row>
      <xdr:rowOff>126433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30D10DD-F531-4581-8340-C1F7C7C7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48925" y="390525"/>
          <a:ext cx="7821846" cy="8108383"/>
        </a:xfrm>
        <a:prstGeom prst="rect">
          <a:avLst/>
        </a:prstGeom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3" name="Picture 272">
          <a:extLst>
            <a:ext uri="{FF2B5EF4-FFF2-40B4-BE49-F238E27FC236}">
              <a16:creationId xmlns:a16="http://schemas.microsoft.com/office/drawing/2014/main" id="{DAE440DA-8C95-4920-920E-035291216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256" y="311735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id="{4098671F-4E94-4BE2-A887-99BB9A702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7464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12</xdr:row>
      <xdr:rowOff>405259</xdr:rowOff>
    </xdr:from>
    <xdr:to>
      <xdr:col>2</xdr:col>
      <xdr:colOff>407339</xdr:colOff>
      <xdr:row>12</xdr:row>
      <xdr:rowOff>751958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01D48B9-42D4-45F7-BFFD-E35F23C99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8248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12</xdr:row>
      <xdr:rowOff>405928</xdr:rowOff>
    </xdr:from>
    <xdr:to>
      <xdr:col>2</xdr:col>
      <xdr:colOff>825471</xdr:colOff>
      <xdr:row>12</xdr:row>
      <xdr:rowOff>737894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A5422BD7-7D80-43A1-9775-B78483EC9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7464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11EC83CA-4E2D-4529-A068-CC4FCCFBB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12</xdr:row>
      <xdr:rowOff>368300</xdr:rowOff>
    </xdr:from>
    <xdr:to>
      <xdr:col>1</xdr:col>
      <xdr:colOff>621587</xdr:colOff>
      <xdr:row>12</xdr:row>
      <xdr:rowOff>706895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EDD19185-95AB-4AE8-A42A-EE0C6224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11" name="Picture 273">
          <a:extLst>
            <a:ext uri="{FF2B5EF4-FFF2-40B4-BE49-F238E27FC236}">
              <a16:creationId xmlns:a16="http://schemas.microsoft.com/office/drawing/2014/main" id="{610FE974-11F8-4BC1-B6E0-39D6DBB79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370059</xdr:colOff>
      <xdr:row>0</xdr:row>
      <xdr:rowOff>25278</xdr:rowOff>
    </xdr:from>
    <xdr:ext cx="1401884" cy="782442"/>
    <xdr:pic>
      <xdr:nvPicPr>
        <xdr:cNvPr id="12" name="Picture 11">
          <a:extLst>
            <a:ext uri="{FF2B5EF4-FFF2-40B4-BE49-F238E27FC236}">
              <a16:creationId xmlns:a16="http://schemas.microsoft.com/office/drawing/2014/main" id="{8C0DC4BF-4BCE-4B24-9100-F4B69749F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3019" y="25278"/>
          <a:ext cx="1401884" cy="782442"/>
        </a:xfrm>
        <a:prstGeom prst="rect">
          <a:avLst/>
        </a:prstGeom>
      </xdr:spPr>
    </xdr:pic>
    <xdr:clientData/>
  </xdr:one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3" name="Picture 239">
          <a:extLst>
            <a:ext uri="{FF2B5EF4-FFF2-40B4-BE49-F238E27FC236}">
              <a16:creationId xmlns:a16="http://schemas.microsoft.com/office/drawing/2014/main" id="{BE616CF4-D305-4A01-82AF-1EC0C3EF0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1814" y="45755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105268D1-14F8-4D5C-8975-5D415EDC6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4072" y="4573417"/>
          <a:ext cx="164309" cy="0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38E283A1-195D-4752-9736-79F6F86AA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09630" y="4571673"/>
          <a:ext cx="246744" cy="331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31" name="Picture 272">
          <a:extLst>
            <a:ext uri="{FF2B5EF4-FFF2-40B4-BE49-F238E27FC236}">
              <a16:creationId xmlns:a16="http://schemas.microsoft.com/office/drawing/2014/main" id="{FE8D1E9B-960E-4ECF-B45D-AA96C3C16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8248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32" name="Picture 17">
          <a:extLst>
            <a:ext uri="{FF2B5EF4-FFF2-40B4-BE49-F238E27FC236}">
              <a16:creationId xmlns:a16="http://schemas.microsoft.com/office/drawing/2014/main" id="{FDFF33FE-6394-484A-8E3A-DD8888917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7464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18</xdr:row>
      <xdr:rowOff>372608</xdr:rowOff>
    </xdr:from>
    <xdr:to>
      <xdr:col>1</xdr:col>
      <xdr:colOff>621587</xdr:colOff>
      <xdr:row>18</xdr:row>
      <xdr:rowOff>711203</xdr:rowOff>
    </xdr:to>
    <xdr:pic>
      <xdr:nvPicPr>
        <xdr:cNvPr id="34" name="Picture 273">
          <a:extLst>
            <a:ext uri="{FF2B5EF4-FFF2-40B4-BE49-F238E27FC236}">
              <a16:creationId xmlns:a16="http://schemas.microsoft.com/office/drawing/2014/main" id="{E01A3638-F57C-4A41-882E-ACD164C25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949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18</xdr:row>
      <xdr:rowOff>401432</xdr:rowOff>
    </xdr:from>
    <xdr:to>
      <xdr:col>2</xdr:col>
      <xdr:colOff>407339</xdr:colOff>
      <xdr:row>18</xdr:row>
      <xdr:rowOff>748131</xdr:rowOff>
    </xdr:to>
    <xdr:pic>
      <xdr:nvPicPr>
        <xdr:cNvPr id="35" name="Picture 272">
          <a:extLst>
            <a:ext uri="{FF2B5EF4-FFF2-40B4-BE49-F238E27FC236}">
              <a16:creationId xmlns:a16="http://schemas.microsoft.com/office/drawing/2014/main" id="{C03A97B8-1294-407E-B784-26EDE12EA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8248" y="6442442"/>
          <a:ext cx="338184" cy="346699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266881</xdr:rowOff>
    </xdr:to>
    <xdr:sp macro="" textlink="">
      <xdr:nvSpPr>
        <xdr:cNvPr id="129" name="Rectangle 128">
          <a:extLst>
            <a:ext uri="{FF2B5EF4-FFF2-40B4-BE49-F238E27FC236}">
              <a16:creationId xmlns:a16="http://schemas.microsoft.com/office/drawing/2014/main" id="{E29FEF52-BCB4-4F6D-9AC1-5C0DBC7F4377}"/>
            </a:ext>
          </a:extLst>
        </xdr:cNvPr>
        <xdr:cNvSpPr/>
      </xdr:nvSpPr>
      <xdr:spPr>
        <a:xfrm>
          <a:off x="6621887" y="2704563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85052</xdr:colOff>
      <xdr:row>15</xdr:row>
      <xdr:rowOff>368995</xdr:rowOff>
    </xdr:from>
    <xdr:to>
      <xdr:col>9</xdr:col>
      <xdr:colOff>422215</xdr:colOff>
      <xdr:row>15</xdr:row>
      <xdr:rowOff>707847</xdr:rowOff>
    </xdr:to>
    <xdr:pic>
      <xdr:nvPicPr>
        <xdr:cNvPr id="223" name="Picture 17">
          <a:extLst>
            <a:ext uri="{FF2B5EF4-FFF2-40B4-BE49-F238E27FC236}">
              <a16:creationId xmlns:a16="http://schemas.microsoft.com/office/drawing/2014/main" id="{C79A1B7E-8266-4C0D-A4D7-2629EF154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06939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37886</xdr:rowOff>
    </xdr:to>
    <xdr:pic>
      <xdr:nvPicPr>
        <xdr:cNvPr id="232" name="Picture 273">
          <a:extLst>
            <a:ext uri="{FF2B5EF4-FFF2-40B4-BE49-F238E27FC236}">
              <a16:creationId xmlns:a16="http://schemas.microsoft.com/office/drawing/2014/main" id="{81C74323-E1E2-4A11-B041-91CD11B4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77057" y="576197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35" name="Freeform: Shape 234">
          <a:extLst>
            <a:ext uri="{FF2B5EF4-FFF2-40B4-BE49-F238E27FC236}">
              <a16:creationId xmlns:a16="http://schemas.microsoft.com/office/drawing/2014/main" id="{88EE430B-304C-470F-8AEC-C072965BCBFB}"/>
            </a:ext>
          </a:extLst>
        </xdr:cNvPr>
        <xdr:cNvSpPr/>
      </xdr:nvSpPr>
      <xdr:spPr>
        <a:xfrm>
          <a:off x="7930754" y="3174912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36" name="Freeform: Shape 235">
          <a:extLst>
            <a:ext uri="{FF2B5EF4-FFF2-40B4-BE49-F238E27FC236}">
              <a16:creationId xmlns:a16="http://schemas.microsoft.com/office/drawing/2014/main" id="{DE4A74E9-6712-48C0-8E0F-31ED3EB7EABB}"/>
            </a:ext>
          </a:extLst>
        </xdr:cNvPr>
        <xdr:cNvSpPr/>
      </xdr:nvSpPr>
      <xdr:spPr>
        <a:xfrm>
          <a:off x="7593971" y="3179418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37" name="Picture 248">
          <a:extLst>
            <a:ext uri="{FF2B5EF4-FFF2-40B4-BE49-F238E27FC236}">
              <a16:creationId xmlns:a16="http://schemas.microsoft.com/office/drawing/2014/main" id="{310E8497-2A09-400D-9615-8CBD6B804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71592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38" name="Picture 248">
          <a:extLst>
            <a:ext uri="{FF2B5EF4-FFF2-40B4-BE49-F238E27FC236}">
              <a16:creationId xmlns:a16="http://schemas.microsoft.com/office/drawing/2014/main" id="{ACCB4AE6-27DA-471B-AD05-3E9A238AD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51151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39" name="Picture 248">
          <a:extLst>
            <a:ext uri="{FF2B5EF4-FFF2-40B4-BE49-F238E27FC236}">
              <a16:creationId xmlns:a16="http://schemas.microsoft.com/office/drawing/2014/main" id="{6EF4CF5B-CD73-4B5E-91F7-471C27AB8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30709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40" name="Picture 248">
          <a:extLst>
            <a:ext uri="{FF2B5EF4-FFF2-40B4-BE49-F238E27FC236}">
              <a16:creationId xmlns:a16="http://schemas.microsoft.com/office/drawing/2014/main" id="{C56EA37D-AEC7-4D0F-96E5-575C6773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910268" y="271865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41" name="Pentagone régulier 49">
          <a:extLst>
            <a:ext uri="{FF2B5EF4-FFF2-40B4-BE49-F238E27FC236}">
              <a16:creationId xmlns:a16="http://schemas.microsoft.com/office/drawing/2014/main" id="{2445DA91-F36D-42A7-8245-C86E7CC0985A}"/>
            </a:ext>
          </a:extLst>
        </xdr:cNvPr>
        <xdr:cNvSpPr>
          <a:spLocks noChangeAspect="1"/>
        </xdr:cNvSpPr>
      </xdr:nvSpPr>
      <xdr:spPr>
        <a:xfrm>
          <a:off x="7162037" y="3173972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36895</xdr:rowOff>
    </xdr:from>
    <xdr:to>
      <xdr:col>9</xdr:col>
      <xdr:colOff>816991</xdr:colOff>
      <xdr:row>15</xdr:row>
      <xdr:rowOff>222795</xdr:rowOff>
    </xdr:to>
    <xdr:pic>
      <xdr:nvPicPr>
        <xdr:cNvPr id="242" name="Picture 13">
          <a:extLst>
            <a:ext uri="{FF2B5EF4-FFF2-40B4-BE49-F238E27FC236}">
              <a16:creationId xmlns:a16="http://schemas.microsoft.com/office/drawing/2014/main" id="{BF4D7868-6831-46E9-944A-31FBBB858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01715" y="482354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36895</xdr:rowOff>
    </xdr:from>
    <xdr:to>
      <xdr:col>9</xdr:col>
      <xdr:colOff>1206787</xdr:colOff>
      <xdr:row>15</xdr:row>
      <xdr:rowOff>222795</xdr:rowOff>
    </xdr:to>
    <xdr:pic>
      <xdr:nvPicPr>
        <xdr:cNvPr id="243" name="Picture 13">
          <a:extLst>
            <a:ext uri="{FF2B5EF4-FFF2-40B4-BE49-F238E27FC236}">
              <a16:creationId xmlns:a16="http://schemas.microsoft.com/office/drawing/2014/main" id="{9DED8631-3C02-4953-B33E-85FB717DC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1511" y="482354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36895</xdr:rowOff>
    </xdr:from>
    <xdr:to>
      <xdr:col>9</xdr:col>
      <xdr:colOff>1596582</xdr:colOff>
      <xdr:row>15</xdr:row>
      <xdr:rowOff>222795</xdr:rowOff>
    </xdr:to>
    <xdr:pic>
      <xdr:nvPicPr>
        <xdr:cNvPr id="244" name="Picture 13">
          <a:extLst>
            <a:ext uri="{FF2B5EF4-FFF2-40B4-BE49-F238E27FC236}">
              <a16:creationId xmlns:a16="http://schemas.microsoft.com/office/drawing/2014/main" id="{978B7DB6-30B1-49AF-81F5-6FCF4B1C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81306" y="482354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368995</xdr:rowOff>
    </xdr:from>
    <xdr:to>
      <xdr:col>9</xdr:col>
      <xdr:colOff>800390</xdr:colOff>
      <xdr:row>15</xdr:row>
      <xdr:rowOff>707847</xdr:rowOff>
    </xdr:to>
    <xdr:pic>
      <xdr:nvPicPr>
        <xdr:cNvPr id="245" name="Picture 17">
          <a:extLst>
            <a:ext uri="{FF2B5EF4-FFF2-40B4-BE49-F238E27FC236}">
              <a16:creationId xmlns:a16="http://schemas.microsoft.com/office/drawing/2014/main" id="{B8BEFDFB-5F75-461F-84E2-5DD93781E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85114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368995</xdr:rowOff>
    </xdr:from>
    <xdr:to>
      <xdr:col>9</xdr:col>
      <xdr:colOff>1178565</xdr:colOff>
      <xdr:row>15</xdr:row>
      <xdr:rowOff>707847</xdr:rowOff>
    </xdr:to>
    <xdr:pic>
      <xdr:nvPicPr>
        <xdr:cNvPr id="247" name="Picture 17">
          <a:extLst>
            <a:ext uri="{FF2B5EF4-FFF2-40B4-BE49-F238E27FC236}">
              <a16:creationId xmlns:a16="http://schemas.microsoft.com/office/drawing/2014/main" id="{562CBDD9-ADD1-4118-9D61-ED1417BA5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3289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37886</xdr:rowOff>
    </xdr:to>
    <xdr:pic>
      <xdr:nvPicPr>
        <xdr:cNvPr id="248" name="Picture 273">
          <a:extLst>
            <a:ext uri="{FF2B5EF4-FFF2-40B4-BE49-F238E27FC236}">
              <a16:creationId xmlns:a16="http://schemas.microsoft.com/office/drawing/2014/main" id="{C94BE9C6-B3D5-4AAA-8C7D-F8A564660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3406" y="576197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368995</xdr:rowOff>
    </xdr:from>
    <xdr:to>
      <xdr:col>9</xdr:col>
      <xdr:colOff>1556739</xdr:colOff>
      <xdr:row>15</xdr:row>
      <xdr:rowOff>707847</xdr:rowOff>
    </xdr:to>
    <xdr:pic>
      <xdr:nvPicPr>
        <xdr:cNvPr id="249" name="Picture 17">
          <a:extLst>
            <a:ext uri="{FF2B5EF4-FFF2-40B4-BE49-F238E27FC236}">
              <a16:creationId xmlns:a16="http://schemas.microsoft.com/office/drawing/2014/main" id="{52A5B642-48BC-4E6C-A08A-23CD2BB04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1463" y="531662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37886</xdr:rowOff>
    </xdr:to>
    <xdr:pic>
      <xdr:nvPicPr>
        <xdr:cNvPr id="250" name="Picture 273">
          <a:extLst>
            <a:ext uri="{FF2B5EF4-FFF2-40B4-BE49-F238E27FC236}">
              <a16:creationId xmlns:a16="http://schemas.microsoft.com/office/drawing/2014/main" id="{99707F25-010B-4984-B2FF-352EECCAE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1580" y="576197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632020</xdr:rowOff>
    </xdr:from>
    <xdr:to>
      <xdr:col>9</xdr:col>
      <xdr:colOff>1180668</xdr:colOff>
      <xdr:row>13</xdr:row>
      <xdr:rowOff>34637</xdr:rowOff>
    </xdr:to>
    <xdr:sp macro="" textlink="">
      <xdr:nvSpPr>
        <xdr:cNvPr id="251" name="Oval 250">
          <a:extLst>
            <a:ext uri="{FF2B5EF4-FFF2-40B4-BE49-F238E27FC236}">
              <a16:creationId xmlns:a16="http://schemas.microsoft.com/office/drawing/2014/main" id="{F3E51494-80F2-46AA-9779-789F71AC025B}"/>
            </a:ext>
          </a:extLst>
        </xdr:cNvPr>
        <xdr:cNvSpPr/>
      </xdr:nvSpPr>
      <xdr:spPr>
        <a:xfrm>
          <a:off x="7582771" y="4452752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34512</xdr:rowOff>
    </xdr:from>
    <xdr:to>
      <xdr:col>9</xdr:col>
      <xdr:colOff>300227</xdr:colOff>
      <xdr:row>11</xdr:row>
      <xdr:rowOff>87333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AEA65103-9752-40DB-BDE0-48C776CA3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720946" y="3544005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36063</xdr:rowOff>
    </xdr:from>
    <xdr:to>
      <xdr:col>9</xdr:col>
      <xdr:colOff>588568</xdr:colOff>
      <xdr:row>11</xdr:row>
      <xdr:rowOff>85781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C38D4629-D76D-48F5-B0F4-2FB2CEE3B1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7009287" y="3545556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34227</xdr:rowOff>
    </xdr:from>
    <xdr:to>
      <xdr:col>9</xdr:col>
      <xdr:colOff>1162052</xdr:colOff>
      <xdr:row>11</xdr:row>
      <xdr:rowOff>87617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0C702D8-EFDF-41FA-9F21-97163F4689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82771" y="3543720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36379</xdr:rowOff>
    </xdr:from>
    <xdr:to>
      <xdr:col>9</xdr:col>
      <xdr:colOff>1741932</xdr:colOff>
      <xdr:row>11</xdr:row>
      <xdr:rowOff>85466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D5ADA4A8-FE4F-4E42-BF0B-DB2F8C6CB3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62651" y="3545872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39864</xdr:rowOff>
    </xdr:from>
    <xdr:to>
      <xdr:col>9</xdr:col>
      <xdr:colOff>584910</xdr:colOff>
      <xdr:row>12</xdr:row>
      <xdr:rowOff>244608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8DB5225C-8C39-47A4-BA42-13FF1DC3F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7005629" y="3860596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38480</xdr:rowOff>
    </xdr:from>
    <xdr:to>
      <xdr:col>9</xdr:col>
      <xdr:colOff>1162052</xdr:colOff>
      <xdr:row>12</xdr:row>
      <xdr:rowOff>245993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CADFD349-8367-4D81-B686-690A40C74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82771" y="3859212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347946</xdr:rowOff>
    </xdr:from>
    <xdr:to>
      <xdr:col>9</xdr:col>
      <xdr:colOff>597712</xdr:colOff>
      <xdr:row>12</xdr:row>
      <xdr:rowOff>556469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962FB066-F9CF-4F44-B509-ABD7AF248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21" t="16001" r="20625" b="15224"/>
        <a:stretch/>
      </xdr:blipFill>
      <xdr:spPr>
        <a:xfrm>
          <a:off x="7009287" y="4168678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347151</xdr:rowOff>
    </xdr:from>
    <xdr:to>
      <xdr:col>9</xdr:col>
      <xdr:colOff>1171196</xdr:colOff>
      <xdr:row>12</xdr:row>
      <xdr:rowOff>557265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22D47F48-471D-48C6-8C2E-D7C85BF9D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857" t="15916" r="20727" b="14144"/>
        <a:stretch/>
      </xdr:blipFill>
      <xdr:spPr>
        <a:xfrm>
          <a:off x="7582771" y="4167883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642665</xdr:rowOff>
    </xdr:from>
    <xdr:to>
      <xdr:col>9</xdr:col>
      <xdr:colOff>599694</xdr:colOff>
      <xdr:row>13</xdr:row>
      <xdr:rowOff>42338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FF391486-960F-41A7-B3D8-814DDB1D31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00" t="16714" r="20780" b="15084"/>
        <a:stretch/>
      </xdr:blipFill>
      <xdr:spPr>
        <a:xfrm>
          <a:off x="7011269" y="4463397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645396</xdr:rowOff>
    </xdr:from>
    <xdr:to>
      <xdr:col>9</xdr:col>
      <xdr:colOff>880873</xdr:colOff>
      <xdr:row>13</xdr:row>
      <xdr:rowOff>39607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E26FA61D-517A-4236-BFC0-C5BFE75CAB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986" t="16429" r="21329" b="14573"/>
        <a:stretch/>
      </xdr:blipFill>
      <xdr:spPr>
        <a:xfrm>
          <a:off x="7301592" y="4466128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35834</xdr:rowOff>
    </xdr:from>
    <xdr:to>
      <xdr:col>9</xdr:col>
      <xdr:colOff>876909</xdr:colOff>
      <xdr:row>11</xdr:row>
      <xdr:rowOff>86010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52C16BB1-546C-4E81-9903-16C4A3A393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89" t="16797" r="20838" b="14419"/>
        <a:stretch/>
      </xdr:blipFill>
      <xdr:spPr>
        <a:xfrm>
          <a:off x="7297628" y="3545327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34989</xdr:rowOff>
    </xdr:from>
    <xdr:to>
      <xdr:col>9</xdr:col>
      <xdr:colOff>1453591</xdr:colOff>
      <xdr:row>11</xdr:row>
      <xdr:rowOff>86856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CC444ECC-425C-43CA-8172-D62491F02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252" t="16143" r="20641" b="14429"/>
        <a:stretch/>
      </xdr:blipFill>
      <xdr:spPr>
        <a:xfrm>
          <a:off x="7874310" y="3544482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40853</xdr:rowOff>
    </xdr:from>
    <xdr:to>
      <xdr:col>9</xdr:col>
      <xdr:colOff>300227</xdr:colOff>
      <xdr:row>12</xdr:row>
      <xdr:rowOff>243620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6374B3E0-BA65-4699-8666-10C2603402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9886" t="15665" r="20658" b="14725"/>
        <a:stretch/>
      </xdr:blipFill>
      <xdr:spPr>
        <a:xfrm>
          <a:off x="6720946" y="3861585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39584</xdr:rowOff>
    </xdr:from>
    <xdr:to>
      <xdr:col>9</xdr:col>
      <xdr:colOff>869593</xdr:colOff>
      <xdr:row>12</xdr:row>
      <xdr:rowOff>244888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4614429A-F4BF-48F9-9179-5CB2E171A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96" t="16071" r="20783" b="14391"/>
        <a:stretch/>
      </xdr:blipFill>
      <xdr:spPr>
        <a:xfrm>
          <a:off x="7290312" y="3860316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35918</xdr:rowOff>
    </xdr:from>
    <xdr:to>
      <xdr:col>9</xdr:col>
      <xdr:colOff>1448103</xdr:colOff>
      <xdr:row>12</xdr:row>
      <xdr:rowOff>248554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24B415EC-60C7-4390-B3F0-B42DAFF53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95" t="15909" r="20744" b="15267"/>
        <a:stretch/>
      </xdr:blipFill>
      <xdr:spPr>
        <a:xfrm>
          <a:off x="7859678" y="3856650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85901</xdr:colOff>
      <xdr:row>12</xdr:row>
      <xdr:rowOff>354818</xdr:rowOff>
    </xdr:from>
    <xdr:to>
      <xdr:col>9</xdr:col>
      <xdr:colOff>296213</xdr:colOff>
      <xdr:row>12</xdr:row>
      <xdr:rowOff>564315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A29C738F-275D-4FC6-84DA-B0D20E2660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296" t="16427" r="20603" b="14391"/>
        <a:stretch/>
      </xdr:blipFill>
      <xdr:spPr>
        <a:xfrm>
          <a:off x="6660019" y="4224583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351747</xdr:rowOff>
    </xdr:from>
    <xdr:to>
      <xdr:col>9</xdr:col>
      <xdr:colOff>876909</xdr:colOff>
      <xdr:row>12</xdr:row>
      <xdr:rowOff>552668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43D06000-35BE-4795-B656-94FEDF9860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5" t="16247" r="20602" b="14391"/>
        <a:stretch/>
      </xdr:blipFill>
      <xdr:spPr>
        <a:xfrm>
          <a:off x="7297628" y="4172479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348050</xdr:rowOff>
    </xdr:from>
    <xdr:to>
      <xdr:col>9</xdr:col>
      <xdr:colOff>1453591</xdr:colOff>
      <xdr:row>12</xdr:row>
      <xdr:rowOff>556365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58966B32-6B62-43AA-B5B4-38683980A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8" t="16143" r="21130" b="16000"/>
        <a:stretch/>
      </xdr:blipFill>
      <xdr:spPr>
        <a:xfrm>
          <a:off x="7865166" y="4168782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640494</xdr:rowOff>
    </xdr:from>
    <xdr:to>
      <xdr:col>9</xdr:col>
      <xdr:colOff>309371</xdr:colOff>
      <xdr:row>13</xdr:row>
      <xdr:rowOff>44510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87148FD1-076E-4E5D-921C-79D9C81C52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019" t="15845" r="21415" b="15155"/>
        <a:stretch/>
      </xdr:blipFill>
      <xdr:spPr>
        <a:xfrm>
          <a:off x="6720946" y="4461226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346540</xdr:rowOff>
    </xdr:from>
    <xdr:to>
      <xdr:col>9</xdr:col>
      <xdr:colOff>1741932</xdr:colOff>
      <xdr:row>12</xdr:row>
      <xdr:rowOff>557876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C3528630-790D-4C53-B987-47AF0CF5E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24" t="15966" r="20923" b="14331"/>
        <a:stretch/>
      </xdr:blipFill>
      <xdr:spPr>
        <a:xfrm>
          <a:off x="8153507" y="4167272"/>
          <a:ext cx="210312" cy="2113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1538298</xdr:colOff>
      <xdr:row>12</xdr:row>
      <xdr:rowOff>25185</xdr:rowOff>
    </xdr:from>
    <xdr:to>
      <xdr:col>9</xdr:col>
      <xdr:colOff>1748610</xdr:colOff>
      <xdr:row>12</xdr:row>
      <xdr:rowOff>238302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8F390082-B452-481F-A25E-A9A9DDE753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259" t="16261" r="20688" b="14417"/>
        <a:stretch/>
      </xdr:blipFill>
      <xdr:spPr>
        <a:xfrm>
          <a:off x="8160185" y="3845917"/>
          <a:ext cx="210312" cy="213117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E6BBC401-4873-4466-AE93-E96F6C4A385D}"/>
            </a:ext>
          </a:extLst>
        </xdr:cNvPr>
        <xdr:cNvSpPr>
          <a:spLocks noChangeAspect="1"/>
        </xdr:cNvSpPr>
      </xdr:nvSpPr>
      <xdr:spPr>
        <a:xfrm>
          <a:off x="4098511" y="878725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037F3587-F91A-4B80-AD6A-974CD3DDE274}"/>
            </a:ext>
          </a:extLst>
        </xdr:cNvPr>
        <xdr:cNvSpPr>
          <a:spLocks noChangeAspect="1"/>
        </xdr:cNvSpPr>
      </xdr:nvSpPr>
      <xdr:spPr>
        <a:xfrm>
          <a:off x="4926402" y="879487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C53282C6-BCFB-4E38-B46F-2F87C3068DBD}"/>
            </a:ext>
          </a:extLst>
        </xdr:cNvPr>
        <xdr:cNvSpPr/>
      </xdr:nvSpPr>
      <xdr:spPr>
        <a:xfrm>
          <a:off x="5063562" y="876439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CF12F87-6E74-4286-A95C-B6331533E1AE}"/>
            </a:ext>
          </a:extLst>
        </xdr:cNvPr>
        <xdr:cNvSpPr>
          <a:spLocks noChangeAspect="1"/>
        </xdr:cNvSpPr>
      </xdr:nvSpPr>
      <xdr:spPr>
        <a:xfrm>
          <a:off x="4098511" y="878725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7BC9A010-B1CB-48AF-9AB0-A2030BEC97B7}"/>
            </a:ext>
          </a:extLst>
        </xdr:cNvPr>
        <xdr:cNvSpPr>
          <a:spLocks noChangeAspect="1"/>
        </xdr:cNvSpPr>
      </xdr:nvSpPr>
      <xdr:spPr>
        <a:xfrm>
          <a:off x="4926402" y="8794879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81495638-1180-475F-9AB4-CDCD4F31DDAC}"/>
            </a:ext>
          </a:extLst>
        </xdr:cNvPr>
        <xdr:cNvSpPr/>
      </xdr:nvSpPr>
      <xdr:spPr>
        <a:xfrm>
          <a:off x="5063562" y="8764398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313767</xdr:colOff>
      <xdr:row>9</xdr:row>
      <xdr:rowOff>254003</xdr:rowOff>
    </xdr:from>
    <xdr:to>
      <xdr:col>3</xdr:col>
      <xdr:colOff>652561</xdr:colOff>
      <xdr:row>9</xdr:row>
      <xdr:rowOff>540895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54B834ED-2F4D-465A-A3EC-DA9080AE09C7}"/>
            </a:ext>
          </a:extLst>
        </xdr:cNvPr>
        <xdr:cNvGrpSpPr/>
      </xdr:nvGrpSpPr>
      <xdr:grpSpPr>
        <a:xfrm>
          <a:off x="2461561" y="2962091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A67C8D45-DD5E-4B32-A37A-70FCB780300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6DA715AF-90B7-41CF-BA9D-E0D4BD20222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313767</xdr:colOff>
      <xdr:row>12</xdr:row>
      <xdr:rowOff>259977</xdr:rowOff>
    </xdr:from>
    <xdr:to>
      <xdr:col>3</xdr:col>
      <xdr:colOff>652561</xdr:colOff>
      <xdr:row>12</xdr:row>
      <xdr:rowOff>546869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47C94E59-99A5-49CF-8967-81A74A999190}"/>
            </a:ext>
          </a:extLst>
        </xdr:cNvPr>
        <xdr:cNvGrpSpPr/>
      </xdr:nvGrpSpPr>
      <xdr:grpSpPr>
        <a:xfrm>
          <a:off x="2461561" y="4088653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E6B556F5-52AE-4E03-978F-FAC68155D8B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3B0542D2-524D-44BF-BBB9-04F4F1D8CB6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313767</xdr:colOff>
      <xdr:row>15</xdr:row>
      <xdr:rowOff>251010</xdr:rowOff>
    </xdr:from>
    <xdr:to>
      <xdr:col>3</xdr:col>
      <xdr:colOff>652561</xdr:colOff>
      <xdr:row>15</xdr:row>
      <xdr:rowOff>537902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BD51B4E8-06AA-4356-9529-7072DC4121F2}"/>
            </a:ext>
          </a:extLst>
        </xdr:cNvPr>
        <xdr:cNvGrpSpPr/>
      </xdr:nvGrpSpPr>
      <xdr:grpSpPr>
        <a:xfrm>
          <a:off x="2461561" y="5209613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C2C82702-78F2-4D3F-96D8-D8A47D41D0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9F474753-FD9B-4995-8759-DFAE4133FB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313767</xdr:colOff>
      <xdr:row>18</xdr:row>
      <xdr:rowOff>256983</xdr:rowOff>
    </xdr:from>
    <xdr:to>
      <xdr:col>3</xdr:col>
      <xdr:colOff>652561</xdr:colOff>
      <xdr:row>18</xdr:row>
      <xdr:rowOff>543875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16D33F4A-5961-43CA-9FF3-5C284B8C6FFB}"/>
            </a:ext>
          </a:extLst>
        </xdr:cNvPr>
        <xdr:cNvGrpSpPr/>
      </xdr:nvGrpSpPr>
      <xdr:grpSpPr>
        <a:xfrm>
          <a:off x="2461561" y="6336174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FD32A551-3EB0-4504-97FD-FFFB42463D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C3B17E35-F850-4909-86DB-F58D88BBB2C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216747</xdr:colOff>
      <xdr:row>24</xdr:row>
      <xdr:rowOff>131449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8C0C28D-8953-402C-8689-F74C86578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5735" y="392206"/>
          <a:ext cx="7706012" cy="8059611"/>
        </a:xfrm>
        <a:prstGeom prst="rect">
          <a:avLst/>
        </a:prstGeom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84863</xdr:colOff>
      <xdr:row>9</xdr:row>
      <xdr:rowOff>420199</xdr:rowOff>
    </xdr:from>
    <xdr:to>
      <xdr:col>3</xdr:col>
      <xdr:colOff>423047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2F6C1CEF-7679-4A59-9E8B-6EF203084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9</xdr:row>
      <xdr:rowOff>420868</xdr:rowOff>
    </xdr:from>
    <xdr:to>
      <xdr:col>3</xdr:col>
      <xdr:colOff>841179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6D0F4E60-9DFB-4C11-8764-F6A8FBFEE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8718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12</xdr:row>
      <xdr:rowOff>405259</xdr:rowOff>
    </xdr:from>
    <xdr:to>
      <xdr:col>3</xdr:col>
      <xdr:colOff>423047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2C894AB7-364D-4207-A732-C0AED57E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12</xdr:row>
      <xdr:rowOff>405928</xdr:rowOff>
    </xdr:from>
    <xdr:to>
      <xdr:col>3</xdr:col>
      <xdr:colOff>841179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89D4828-8B2E-443F-8A64-3A6B6B219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8718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6F5D7652-A60E-40F8-A32B-B7C041DF0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12</xdr:row>
      <xdr:rowOff>368300</xdr:rowOff>
    </xdr:from>
    <xdr:to>
      <xdr:col>2</xdr:col>
      <xdr:colOff>637294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9690339D-35AA-41BA-B719-74E1202D8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B14CA742-F993-4382-A237-7F2C94198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1FC00930-C048-46FE-94E8-BA265EBF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6D5704AE-0413-4C2E-A6CE-EEA81B5CE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D2100EE2-57DC-42AD-9A04-92C24DE9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15</xdr:row>
      <xdr:rowOff>401429</xdr:rowOff>
    </xdr:from>
    <xdr:to>
      <xdr:col>3</xdr:col>
      <xdr:colOff>423047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AEB525BE-FB33-453A-A2FE-6CF934B4E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15</xdr:row>
      <xdr:rowOff>402098</xdr:rowOff>
    </xdr:from>
    <xdr:to>
      <xdr:col>3</xdr:col>
      <xdr:colOff>841179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6C2B325A-1B8D-4FA3-80FA-1E1340ED0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8718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18</xdr:row>
      <xdr:rowOff>372608</xdr:rowOff>
    </xdr:from>
    <xdr:to>
      <xdr:col>2</xdr:col>
      <xdr:colOff>637294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ECFF030C-2BF9-42EB-AF73-09058DFD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8203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18</xdr:row>
      <xdr:rowOff>401432</xdr:rowOff>
    </xdr:from>
    <xdr:to>
      <xdr:col>3</xdr:col>
      <xdr:colOff>423047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12870035-B137-4DF9-B88A-5D8ACE7A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09502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396240</xdr:colOff>
      <xdr:row>0</xdr:row>
      <xdr:rowOff>0</xdr:rowOff>
    </xdr:from>
    <xdr:ext cx="1401884" cy="782442"/>
    <xdr:pic>
      <xdr:nvPicPr>
        <xdr:cNvPr id="138" name="Picture 137">
          <a:extLst>
            <a:ext uri="{FF2B5EF4-FFF2-40B4-BE49-F238E27FC236}">
              <a16:creationId xmlns:a16="http://schemas.microsoft.com/office/drawing/2014/main" id="{33CA854B-B017-4F31-BD52-5DCDC1DE4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92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0" name="Rectangle 129">
          <a:extLst>
            <a:ext uri="{FF2B5EF4-FFF2-40B4-BE49-F238E27FC236}">
              <a16:creationId xmlns:a16="http://schemas.microsoft.com/office/drawing/2014/main" id="{F71111F4-1FB4-41E9-A9BF-8D573BDF634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id="{A61B6647-F022-46FC-80F1-495B8BBDB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A5770D52-E7CC-4AFB-98DE-2F10E4556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7BC6708B-CEA2-4C31-A609-580219073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838708"/>
          <a:ext cx="337163" cy="36569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DE66F05C-DCEC-46AF-8D16-2EF66E17717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7" name="Freeform: Shape 156">
          <a:extLst>
            <a:ext uri="{FF2B5EF4-FFF2-40B4-BE49-F238E27FC236}">
              <a16:creationId xmlns:a16="http://schemas.microsoft.com/office/drawing/2014/main" id="{6521AFCB-78CB-4C9B-A552-71763732701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8" name="Freeform: Shape 157">
          <a:extLst>
            <a:ext uri="{FF2B5EF4-FFF2-40B4-BE49-F238E27FC236}">
              <a16:creationId xmlns:a16="http://schemas.microsoft.com/office/drawing/2014/main" id="{650E4032-8A80-4A0E-9CA2-A6E5E8D0407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2DB8211C-0B51-4DF6-90FF-118AA024B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id="{03C11E47-CACE-4716-9116-875BA02CE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id="{F2F4D1D0-DAFB-420A-9BAE-04F6A06EF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572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7824AE7A-81CC-4C65-9849-823BCAFFF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3" name="Pentagone régulier 49">
          <a:extLst>
            <a:ext uri="{FF2B5EF4-FFF2-40B4-BE49-F238E27FC236}">
              <a16:creationId xmlns:a16="http://schemas.microsoft.com/office/drawing/2014/main" id="{BC822639-1D44-4A0D-941B-470829ED27B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89D93C13-7D51-4281-BAB5-D2E7A6F63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id="{5EA16F8D-BA42-420B-838E-08B2D8D12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92660"/>
          <a:ext cx="337163" cy="35450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B22E04F6-536F-46DD-82C6-5888CE65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15DE1A46-0AE4-4350-B6BF-0862C6728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753F63BE-B92D-488E-A76C-8244FA14C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8C71364F-D45B-44E6-A16F-CE177000F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33ACEB8E-BA54-4CB0-83AC-449C802DF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098D5BA3-CFD7-4B60-9D41-9FDEEC7A5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C03B2338-28BD-4980-9176-6D0775FF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id="{00179B5F-A6CB-48F7-96D2-C8B9A570FC6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509C8034-0AFD-41AC-A6A2-C4FDD65B6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023E899-6E5C-4603-9F5C-F0940096A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4D830E11-90C9-4DE3-9FF0-7FF73F063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FAA34459-F29F-4391-A8C4-2F83803D65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2CA29827-CA7A-4111-B462-74D7120689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DA61300-01F8-4FE0-88CF-022D1C94ED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3B9A12D-A31F-48AB-A94D-80EC57C840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D7FD1EE7-2E6E-485A-B8D5-1593D8B5AB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41250C9D-164E-4DAC-8412-A7B5674C42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392A1C71-8661-456D-AA13-B64B71FAF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12ACFF35-B85D-4FDC-A2B8-CB6B3B0B5A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EB08948E-D976-47D1-96E5-B6B14422A6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8414C02-2C1B-4C06-A00E-D94EB7CE5B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3F4F234-8371-4056-A0C0-5FB045C5B4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63BD461B-D26B-49CA-9504-95C17B5E3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D24D10D-F63F-4B19-BDE5-20F5AA2907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75BC6AD0-B992-4C51-9AF6-34D8C5B38C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75E5EE8C-C913-40A1-AB5C-876AE086F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D8B4E01E-E943-4228-B853-FB8E9751E9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C843C114-2669-4CE2-896F-4AA30388E1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DFC77434-917F-4502-98A6-82AE1CAE32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A6A9A3F9-B984-4364-8044-BB7B0A297D5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040B3DCE-C795-4B2D-989B-4E8CC993672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2CCA53A3-A901-4B11-B36A-2DAE7885DC8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724C63B9-C1B6-4838-BE39-A2060EE747E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1EC109C7-7850-4EEC-8512-A8A24B0645E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3D3A36F7-D4E7-4F43-95CC-780D158D3B7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320040</xdr:colOff>
      <xdr:row>9</xdr:row>
      <xdr:rowOff>236220</xdr:rowOff>
    </xdr:from>
    <xdr:to>
      <xdr:col>4</xdr:col>
      <xdr:colOff>658834</xdr:colOff>
      <xdr:row>9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C66768BF-C13C-4EF3-9218-8DE1E1900804}"/>
            </a:ext>
          </a:extLst>
        </xdr:cNvPr>
        <xdr:cNvGrpSpPr/>
      </xdr:nvGrpSpPr>
      <xdr:grpSpPr>
        <a:xfrm>
          <a:off x="3472815" y="294132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D79317EC-01E7-43E6-8B8C-5D38B6D175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D75EE22B-105C-4F87-A336-66121DBBF6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12</xdr:row>
      <xdr:rowOff>234873</xdr:rowOff>
    </xdr:from>
    <xdr:to>
      <xdr:col>4</xdr:col>
      <xdr:colOff>658834</xdr:colOff>
      <xdr:row>12</xdr:row>
      <xdr:rowOff>521765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8D1C6D7A-221A-48E5-AE75-2E9176EF2F91}"/>
            </a:ext>
          </a:extLst>
        </xdr:cNvPr>
        <xdr:cNvGrpSpPr/>
      </xdr:nvGrpSpPr>
      <xdr:grpSpPr>
        <a:xfrm>
          <a:off x="3472815" y="4063923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9B745556-28B5-4DED-B29F-CBEDBA33AB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9194CB3C-08B4-460F-858B-8E049592F5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15</xdr:row>
      <xdr:rowOff>218286</xdr:rowOff>
    </xdr:from>
    <xdr:to>
      <xdr:col>4</xdr:col>
      <xdr:colOff>658834</xdr:colOff>
      <xdr:row>15</xdr:row>
      <xdr:rowOff>505178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30A455D9-023B-4740-BD69-FC5D464D9AFF}"/>
            </a:ext>
          </a:extLst>
        </xdr:cNvPr>
        <xdr:cNvGrpSpPr/>
      </xdr:nvGrpSpPr>
      <xdr:grpSpPr>
        <a:xfrm>
          <a:off x="3472815" y="5180811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EA9BB520-94C0-4FCB-AFB5-244742B6539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4F83416E-9E76-483A-B7A0-BEB8CC1FCBC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18</xdr:row>
      <xdr:rowOff>216938</xdr:rowOff>
    </xdr:from>
    <xdr:to>
      <xdr:col>4</xdr:col>
      <xdr:colOff>658834</xdr:colOff>
      <xdr:row>18</xdr:row>
      <xdr:rowOff>503830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4302F96C-88A2-4FC5-A656-D38AE93DEA69}"/>
            </a:ext>
          </a:extLst>
        </xdr:cNvPr>
        <xdr:cNvGrpSpPr/>
      </xdr:nvGrpSpPr>
      <xdr:grpSpPr>
        <a:xfrm>
          <a:off x="3472815" y="6303413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1FE1C2A8-F488-42DB-835D-7ACA2388769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48A77795-3D5C-49DF-80FE-EF19669EAE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21FE2E8E-92ED-4C66-8978-26BFF42E9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69150</xdr:colOff>
      <xdr:row>9</xdr:row>
      <xdr:rowOff>420199</xdr:rowOff>
    </xdr:from>
    <xdr:to>
      <xdr:col>4</xdr:col>
      <xdr:colOff>407334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C8B86A77-38C9-455C-ABBC-D9164155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6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9</xdr:row>
      <xdr:rowOff>420868</xdr:rowOff>
    </xdr:from>
    <xdr:to>
      <xdr:col>4</xdr:col>
      <xdr:colOff>825466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DCEAF231-CE67-4AC4-89AB-B18621E2E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8552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12</xdr:row>
      <xdr:rowOff>405259</xdr:rowOff>
    </xdr:from>
    <xdr:to>
      <xdr:col>4</xdr:col>
      <xdr:colOff>407334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C71A8120-7093-44DD-A7F0-0F57E4FC7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6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12</xdr:row>
      <xdr:rowOff>405928</xdr:rowOff>
    </xdr:from>
    <xdr:to>
      <xdr:col>4</xdr:col>
      <xdr:colOff>825466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943151B5-33E1-4F38-B6BC-137C25D92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8552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2892E1D1-169E-4234-9066-057C953A8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37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12</xdr:row>
      <xdr:rowOff>368300</xdr:rowOff>
    </xdr:from>
    <xdr:to>
      <xdr:col>3</xdr:col>
      <xdr:colOff>621582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0895DD84-5F8F-4D37-9E85-BBD09D78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37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DDAD6774-B320-47F3-A10E-41BA325A9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37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A7CFE19B-D034-4C53-A74B-6930F2CA5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68B7F987-A5F4-4395-BF3D-D0FDBBC00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490B6F4C-E108-4CDC-868D-E36819468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15</xdr:row>
      <xdr:rowOff>401429</xdr:rowOff>
    </xdr:from>
    <xdr:to>
      <xdr:col>4</xdr:col>
      <xdr:colOff>407334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45C90A7A-4355-466D-A261-4261398AA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6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15</xdr:row>
      <xdr:rowOff>402098</xdr:rowOff>
    </xdr:from>
    <xdr:to>
      <xdr:col>4</xdr:col>
      <xdr:colOff>825466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F9ABB03E-3CB4-4EF0-B4F7-0CBCE2A66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8552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283401</xdr:colOff>
      <xdr:row>18</xdr:row>
      <xdr:rowOff>372608</xdr:rowOff>
    </xdr:from>
    <xdr:to>
      <xdr:col>3</xdr:col>
      <xdr:colOff>621585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8219960B-FF45-4AF1-9C91-2DC7624CA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040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69153</xdr:colOff>
      <xdr:row>18</xdr:row>
      <xdr:rowOff>401432</xdr:rowOff>
    </xdr:from>
    <xdr:to>
      <xdr:col>4</xdr:col>
      <xdr:colOff>407337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9D8CFDA1-341C-4F36-9F95-97691023E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9339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200" name="Picture 199">
          <a:extLst>
            <a:ext uri="{FF2B5EF4-FFF2-40B4-BE49-F238E27FC236}">
              <a16:creationId xmlns:a16="http://schemas.microsoft.com/office/drawing/2014/main" id="{D05A07EB-3B28-4F51-ABD5-AA17533FB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AE4D00CE-AF40-4B67-A30B-5698BEAEADE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A55A33D9-581D-48BA-9CBC-98EBD9DD6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47DFCE55-EAE8-43EE-BD8C-011336CA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057B04D3-F519-4C17-AB9E-711B865E0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id="{FCF17DFA-76CC-4D6B-BFC1-008F2847614B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id="{FB0C4261-B91D-47EB-BB6E-42837669B19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id="{DD41104B-5DE8-4596-8E74-33EDA13C19C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1430D505-C8BD-417A-8D11-1C934B217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D92CD6CF-49BD-49FA-9FCA-862803678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id="{99AEC747-07C8-4746-9277-AB3E3CACD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id="{067A48D8-C027-4E9B-8B15-0E0B98415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id="{A97BB048-CF76-4D4A-9BEB-9D10F786E24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97BEB3C3-B377-4574-9AB8-A65F678C1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B1373C85-B883-4E52-8283-D8C502AC5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C5063729-651C-4FFE-A3F7-7D0E92805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7E571911-53E6-4E0D-BFB2-50599854F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id="{788E07F3-CCF0-4742-800C-E2463CA50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FF693FD4-7457-4D7B-A547-76C9E5982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4260B714-C06B-427C-876D-F110FC9BE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8A9000C8-B823-4142-A81E-EE4F949FF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id="{8DA2582E-2C84-4F54-B668-9239D893E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id="{33361CAB-3147-469E-BEF6-93B9039ED0C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C92CAB76-1476-4768-BB4D-AF68E4A160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3066CD1C-D38D-49C7-A2FE-A73733B995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8356DAD9-31C8-4F05-98D4-996A35B12D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F4788E59-AAEC-484D-900D-C212B3F51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815BB3A0-CB93-42B7-A3FE-548205E022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17D9B2F4-2478-413A-AA99-17B4D283E6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CAB20DA0-7B65-4847-BF72-B0737EC4ED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714E3696-FD09-48AB-84A3-9B33314F20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F523D3BB-2509-4AC0-A1B4-44FD1BD229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D2D497C6-ADF8-4F39-A163-C7C837C3DE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9CC119A9-B0BB-4E43-83A8-7A288BE338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7E73518E-FC5C-42B1-B14E-2610EF48C5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F0196498-77C4-4AF1-AA04-F799B84304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7868C9A3-D087-48BC-9BBD-320B6C7E6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A8DAD4F3-B4D6-4C9E-B2DD-D23A849999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FA47CE2B-CCEC-4F09-A28E-543A96D7D8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64381EDC-2361-429A-A8DB-92EB902724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6658FEE6-4B51-403A-9572-070F91C021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AFA115A1-7319-424C-B8BC-11B99FFA3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3AF540E7-7607-485E-8F6E-5CCAD51111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0F580628-8D89-44B3-B126-9A0ADB0E32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35C101F4-0780-4ACD-AA29-887B0231722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D03327A0-89BD-42DB-B40A-969C60D741A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69E9AA11-9C4C-4B75-9CEC-DE5D9684D3A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71A51A5E-D046-4D74-987B-96E1FE56630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4EC0E181-8605-41C5-8373-46D955FA5DA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F9E20219-CAED-412F-90BC-B81AAFF8C03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320040</xdr:colOff>
      <xdr:row>9</xdr:row>
      <xdr:rowOff>236220</xdr:rowOff>
    </xdr:from>
    <xdr:to>
      <xdr:col>5</xdr:col>
      <xdr:colOff>658834</xdr:colOff>
      <xdr:row>9</xdr:row>
      <xdr:rowOff>523112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DF18F6FA-F0EE-41B7-95BD-D128FB1B0380}"/>
            </a:ext>
          </a:extLst>
        </xdr:cNvPr>
        <xdr:cNvGrpSpPr/>
      </xdr:nvGrpSpPr>
      <xdr:grpSpPr>
        <a:xfrm>
          <a:off x="4472940" y="294132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2A621DA9-CA08-41DA-AB15-7B222305F3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id="{201F871F-081A-4A9C-982C-5EDB5846A21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12</xdr:row>
      <xdr:rowOff>234873</xdr:rowOff>
    </xdr:from>
    <xdr:to>
      <xdr:col>5</xdr:col>
      <xdr:colOff>658834</xdr:colOff>
      <xdr:row>12</xdr:row>
      <xdr:rowOff>521765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4F33A89C-80C0-487F-9241-5C29270EEA97}"/>
            </a:ext>
          </a:extLst>
        </xdr:cNvPr>
        <xdr:cNvGrpSpPr/>
      </xdr:nvGrpSpPr>
      <xdr:grpSpPr>
        <a:xfrm>
          <a:off x="4472940" y="4063923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id="{842A3EC8-33DD-4A90-B3FA-B4EB62F1AE1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id="{5EFD68B3-65F6-4C8E-A640-335313E6281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15</xdr:row>
      <xdr:rowOff>218286</xdr:rowOff>
    </xdr:from>
    <xdr:to>
      <xdr:col>5</xdr:col>
      <xdr:colOff>658834</xdr:colOff>
      <xdr:row>15</xdr:row>
      <xdr:rowOff>505178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BA4FF5D9-432E-438D-893E-C2A71CC7D208}"/>
            </a:ext>
          </a:extLst>
        </xdr:cNvPr>
        <xdr:cNvGrpSpPr/>
      </xdr:nvGrpSpPr>
      <xdr:grpSpPr>
        <a:xfrm>
          <a:off x="4472940" y="5180811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56A17F44-9280-41BF-85B3-AE8192A3C54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276084ED-83C1-48D1-A645-4BE4A5B8E1D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18</xdr:row>
      <xdr:rowOff>216938</xdr:rowOff>
    </xdr:from>
    <xdr:to>
      <xdr:col>5</xdr:col>
      <xdr:colOff>658834</xdr:colOff>
      <xdr:row>18</xdr:row>
      <xdr:rowOff>503830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91B5F507-1170-4687-B2F5-2246052FC302}"/>
            </a:ext>
          </a:extLst>
        </xdr:cNvPr>
        <xdr:cNvGrpSpPr/>
      </xdr:nvGrpSpPr>
      <xdr:grpSpPr>
        <a:xfrm>
          <a:off x="4472940" y="6303413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0716A11A-558D-44FF-B639-B097FAF52E7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CD242C4D-52EF-4798-B653-7CE98C54D58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E991A8F9-8787-4897-B2FA-1BC1ABEA9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100576</xdr:colOff>
      <xdr:row>9</xdr:row>
      <xdr:rowOff>420199</xdr:rowOff>
    </xdr:from>
    <xdr:to>
      <xdr:col>5</xdr:col>
      <xdr:colOff>438760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08CD0291-0738-4029-B817-53DAD8E64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08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9</xdr:row>
      <xdr:rowOff>420868</xdr:rowOff>
    </xdr:from>
    <xdr:to>
      <xdr:col>5</xdr:col>
      <xdr:colOff>856892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2EC2724F-BB65-4FAD-8855-C79C9B29F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5524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12</xdr:row>
      <xdr:rowOff>405259</xdr:rowOff>
    </xdr:from>
    <xdr:to>
      <xdr:col>5</xdr:col>
      <xdr:colOff>438760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C29213B4-71BA-4D7C-B6C7-33A31766C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08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12</xdr:row>
      <xdr:rowOff>405928</xdr:rowOff>
    </xdr:from>
    <xdr:to>
      <xdr:col>5</xdr:col>
      <xdr:colOff>856892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23F8A838-9E30-4AE9-8ECC-0BDE60C00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5524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FE8BA83A-3D51-409A-B6D2-EEBA25741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09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12</xdr:row>
      <xdr:rowOff>368300</xdr:rowOff>
    </xdr:from>
    <xdr:to>
      <xdr:col>4</xdr:col>
      <xdr:colOff>653007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21C51526-B83C-4530-B617-690643AFF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09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652D54CA-3E8B-42BE-AB23-7C5ACE6E0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09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47881E01-FB93-42E6-9A71-81078CA71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69E1AD1B-7CEB-4A26-AE0C-0C79C4073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98E26C3B-0B0C-453F-AA04-4C476AF65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15</xdr:row>
      <xdr:rowOff>401429</xdr:rowOff>
    </xdr:from>
    <xdr:to>
      <xdr:col>5</xdr:col>
      <xdr:colOff>438760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FB6E19D7-C01D-42E7-B1BE-F8AF0AC3B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08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15</xdr:row>
      <xdr:rowOff>402098</xdr:rowOff>
    </xdr:from>
    <xdr:to>
      <xdr:col>5</xdr:col>
      <xdr:colOff>856892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AE5F2DD2-F981-49BA-81FE-A9A2ABF68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5524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314826</xdr:colOff>
      <xdr:row>18</xdr:row>
      <xdr:rowOff>372608</xdr:rowOff>
    </xdr:from>
    <xdr:to>
      <xdr:col>4</xdr:col>
      <xdr:colOff>653010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68F09369-C31A-4B5B-B527-C7C1F1F6D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5012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100579</xdr:colOff>
      <xdr:row>18</xdr:row>
      <xdr:rowOff>401432</xdr:rowOff>
    </xdr:from>
    <xdr:to>
      <xdr:col>5</xdr:col>
      <xdr:colOff>438763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E80F67D6-EF3B-4B82-B7B2-9004A8419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6311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200" name="Picture 199">
          <a:extLst>
            <a:ext uri="{FF2B5EF4-FFF2-40B4-BE49-F238E27FC236}">
              <a16:creationId xmlns:a16="http://schemas.microsoft.com/office/drawing/2014/main" id="{EF74DEDD-2242-4CCE-887C-FCE0A6F0A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354965DD-973A-4EC7-A603-23645A5A721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1BED8CDD-3A28-4D27-9377-745117124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9135A629-530E-47DC-88C6-D1C457440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2C81BDB9-4967-40D4-96A7-892CAA300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id="{C7DDDE33-1756-4FC0-9DAB-54B31A1CDA3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id="{3D0C231B-9498-4C26-AE45-5B7B9E470C1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id="{A3E51EF6-F489-4D19-846C-4AE92014FAB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90D39E22-F7D0-4F90-B5E2-CE6DAD028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3EE5F4FB-08EA-4DAC-B9F2-845900666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id="{9FC67B2D-0654-42E5-A376-11AE2AAF2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id="{D7954F4A-B3D9-44CB-8A81-517FC732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id="{0C76177D-18A0-4790-8088-2F308484AD1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DDFB7690-2998-477C-BA35-8AED77371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3DFBC010-5449-4D72-9D6F-7702BE8BD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7439E1B4-B51C-48DF-ABC8-8B90DD662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39C4248F-8344-40AF-8925-FB4F9CC6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id="{9E8959B0-D1A2-43C6-A642-DEB152A4D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18F7E931-2515-48DD-B312-6D49FDD97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5B43F299-199C-4218-9035-FAD181F7A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72DF8F3C-0DCF-45CE-B6D8-37E757C88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id="{3DA1B5B8-E575-4A7B-B301-A4A401E37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id="{658A01AC-71E3-4666-B2C0-9EBEB3837712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7E1841F6-4A7B-4614-BDFB-76E7E8468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CF81645B-1215-4516-9A1B-D9E2685A59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D19A69AC-7E6A-4777-9CFD-4B0060326D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AE8FD590-AE38-4195-97F1-0E81FCDA6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D70A32AD-7119-4319-AB21-E76610F09B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E38C926-1AE7-4010-81BB-D2AD43D8B9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C15DFE0E-888E-4809-ABAF-AF7238594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D054D0A6-7AF7-4869-A9BB-7D00AC6B78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A8EA7CFB-287E-4A98-AFE1-8B3ED7057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C6006C4C-042A-4DB9-8729-058B2B953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2489BC01-4698-4BC6-82D6-A88510A5B8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E693B986-644C-4600-8AF0-DE9078B9C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95B8C3F7-3D21-4797-82A9-11C19D4CD2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D69513FB-E38F-403C-A2BE-437F32B94B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EBCB8F26-6EE6-4953-AB85-1D7C1EA71E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D6D8BD14-B3FA-4FF6-97CB-86DEEDEF84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744EEBB1-11B1-4D42-A35A-B3C477B739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22FCC4F5-88A4-496E-A04B-9F7895ED9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E4D17002-9F67-403E-8D2E-00D8AD522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EC76F04E-1B21-4DF2-826F-B931D04635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9221824F-8F84-46D1-9345-464C8A6F89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881863E5-BFA7-431F-9D07-6F01D4E42C4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5B0A0EA2-1451-4C34-8963-17B35F12963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id="{64ABF051-06DE-41BE-B2DC-BE1346F43B5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id="{F1D71796-7D91-489B-B239-64CE57B823A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id="{6315AE28-BEE4-41CF-A3BB-6DEC2B57C79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4376A05D-2903-441E-B098-7B68A565FB3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304800</xdr:colOff>
      <xdr:row>9</xdr:row>
      <xdr:rowOff>251460</xdr:rowOff>
    </xdr:from>
    <xdr:to>
      <xdr:col>6</xdr:col>
      <xdr:colOff>643594</xdr:colOff>
      <xdr:row>9</xdr:row>
      <xdr:rowOff>538352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E68385A5-BC22-49A0-9849-6448087BFDE4}"/>
            </a:ext>
          </a:extLst>
        </xdr:cNvPr>
        <xdr:cNvGrpSpPr/>
      </xdr:nvGrpSpPr>
      <xdr:grpSpPr>
        <a:xfrm>
          <a:off x="5457825" y="2956560"/>
          <a:ext cx="338794" cy="286892"/>
          <a:chOff x="2235570" y="2804160"/>
          <a:chExt cx="338794" cy="286892"/>
        </a:xfrm>
      </xdr:grpSpPr>
      <xdr:sp macro="" textlink="">
        <xdr:nvSpPr>
          <xdr:cNvPr id="79" name="Pentagone régulier 49">
            <a:extLst>
              <a:ext uri="{FF2B5EF4-FFF2-40B4-BE49-F238E27FC236}">
                <a16:creationId xmlns:a16="http://schemas.microsoft.com/office/drawing/2014/main" id="{BCA65F02-91AA-489D-98FA-F93B6EEECF1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0" name="Oval 79">
            <a:extLst>
              <a:ext uri="{FF2B5EF4-FFF2-40B4-BE49-F238E27FC236}">
                <a16:creationId xmlns:a16="http://schemas.microsoft.com/office/drawing/2014/main" id="{6322A043-9242-4D98-9AF7-6169DF07B2E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12</xdr:row>
      <xdr:rowOff>250113</xdr:rowOff>
    </xdr:from>
    <xdr:to>
      <xdr:col>6</xdr:col>
      <xdr:colOff>643594</xdr:colOff>
      <xdr:row>12</xdr:row>
      <xdr:rowOff>537005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C2DB276B-A443-45BB-8517-02F2D5A275CA}"/>
            </a:ext>
          </a:extLst>
        </xdr:cNvPr>
        <xdr:cNvGrpSpPr/>
      </xdr:nvGrpSpPr>
      <xdr:grpSpPr>
        <a:xfrm>
          <a:off x="5457825" y="4079163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F9B2A7BE-5047-45BB-AC4A-9FCA1FC667B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0626CD78-DF70-477D-A963-8057AC839B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15</xdr:row>
      <xdr:rowOff>233526</xdr:rowOff>
    </xdr:from>
    <xdr:to>
      <xdr:col>6</xdr:col>
      <xdr:colOff>643594</xdr:colOff>
      <xdr:row>15</xdr:row>
      <xdr:rowOff>520418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EBDC3F64-F86A-47A4-BE22-75C506409740}"/>
            </a:ext>
          </a:extLst>
        </xdr:cNvPr>
        <xdr:cNvGrpSpPr/>
      </xdr:nvGrpSpPr>
      <xdr:grpSpPr>
        <a:xfrm>
          <a:off x="5457825" y="5196051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980657BE-CF2C-426F-B13B-91F805BD880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7D3638FE-B160-40C8-A87D-3D1F26FE211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18</xdr:row>
      <xdr:rowOff>232178</xdr:rowOff>
    </xdr:from>
    <xdr:to>
      <xdr:col>6</xdr:col>
      <xdr:colOff>643594</xdr:colOff>
      <xdr:row>18</xdr:row>
      <xdr:rowOff>519070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4C929709-F17D-486C-B545-6AC41CC23AF8}"/>
            </a:ext>
          </a:extLst>
        </xdr:cNvPr>
        <xdr:cNvGrpSpPr/>
      </xdr:nvGrpSpPr>
      <xdr:grpSpPr>
        <a:xfrm>
          <a:off x="5457825" y="6318653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4639043F-2840-4B81-8451-065B6B6061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6E379506-DDAA-4FC1-AAF4-77A7C11B7F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BD693626-3743-4DA5-99B7-D222785F4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84866</xdr:colOff>
      <xdr:row>9</xdr:row>
      <xdr:rowOff>420199</xdr:rowOff>
    </xdr:from>
    <xdr:to>
      <xdr:col>6</xdr:col>
      <xdr:colOff>423050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D0D06959-35D1-490F-BA1E-442E154D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4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9</xdr:row>
      <xdr:rowOff>420868</xdr:rowOff>
    </xdr:from>
    <xdr:to>
      <xdr:col>6</xdr:col>
      <xdr:colOff>841182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3AC37A21-6F4F-45AC-B7D4-D368DD45C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5360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12</xdr:row>
      <xdr:rowOff>405259</xdr:rowOff>
    </xdr:from>
    <xdr:to>
      <xdr:col>6</xdr:col>
      <xdr:colOff>423050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7188C6D7-E587-4E25-83E5-607687A1C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4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12</xdr:row>
      <xdr:rowOff>405928</xdr:rowOff>
    </xdr:from>
    <xdr:to>
      <xdr:col>6</xdr:col>
      <xdr:colOff>841182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01850B63-60BC-440B-8A2B-92CF6990D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5360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1E5F2C13-EEBC-40D9-8BB2-A498DA14C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5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12</xdr:row>
      <xdr:rowOff>368300</xdr:rowOff>
    </xdr:from>
    <xdr:to>
      <xdr:col>5</xdr:col>
      <xdr:colOff>637297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2A011B36-06AA-46DB-8BF1-A17B90392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5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2F03376D-2CCD-43A1-8977-41924F502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5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AE6A414B-51D2-41CA-9ADE-F24AE79D9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745B40BE-3E90-4BEB-93CB-3F48F0C3E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95639C60-AD13-44C9-B9F5-D81D329D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15</xdr:row>
      <xdr:rowOff>401429</xdr:rowOff>
    </xdr:from>
    <xdr:to>
      <xdr:col>6</xdr:col>
      <xdr:colOff>423050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1CB9B0C7-29D1-471B-A041-A262E579B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4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15</xdr:row>
      <xdr:rowOff>402098</xdr:rowOff>
    </xdr:from>
    <xdr:to>
      <xdr:col>6</xdr:col>
      <xdr:colOff>841182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F09C1106-E510-423B-802C-2B63F1A18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5360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299116</xdr:colOff>
      <xdr:row>18</xdr:row>
      <xdr:rowOff>372608</xdr:rowOff>
    </xdr:from>
    <xdr:to>
      <xdr:col>5</xdr:col>
      <xdr:colOff>637300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A04EE109-D352-4E3C-AEAE-E585E4B00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14848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84869</xdr:colOff>
      <xdr:row>18</xdr:row>
      <xdr:rowOff>401432</xdr:rowOff>
    </xdr:from>
    <xdr:to>
      <xdr:col>6</xdr:col>
      <xdr:colOff>423053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594753C9-F5D6-45FE-8021-A186165BD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6147" y="6442442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200" name="Picture 199">
          <a:extLst>
            <a:ext uri="{FF2B5EF4-FFF2-40B4-BE49-F238E27FC236}">
              <a16:creationId xmlns:a16="http://schemas.microsoft.com/office/drawing/2014/main" id="{3DB6D8BE-44E8-41EA-8F3B-AAB0034DF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16664249-B28E-414D-B3CA-1A0AA63DEF4E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1A3D3F5D-2580-421C-B8C5-14AF66861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9AD86314-0BB0-47D8-983A-8E1BDA17E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70FD651F-387E-4041-83E1-4AA568A94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id="{3016BF7E-C09A-4DDF-B141-4AF8658D194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id="{0A99E786-C22B-4062-A78B-1303D4EEC77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id="{38CAF17C-C834-4A1C-9933-ED924AFE7B2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30E630E3-A626-4B3D-B494-86B5D8863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6C3007D2-FFB7-47B3-8596-54849B5CE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id="{A09094C3-E366-4683-B23C-23D1356CA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id="{8D2E909B-1F70-4F6B-9294-142C8D7D0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id="{4DC40C24-EB8C-439B-B2D8-2154046F42D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23E771DB-7E8D-4355-AABC-B005A6EE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29A2A357-190D-4B82-8029-6E5CC5109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958CFABA-D808-44DD-827D-E580D64E6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8A66E324-F251-44C3-8ABD-09502DA9F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id="{175337EC-EEE9-4E5F-B50F-29C4CA398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9B457539-67FD-43E3-BECD-1B400639B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3" name="Picture 273">
          <a:extLst>
            <a:ext uri="{FF2B5EF4-FFF2-40B4-BE49-F238E27FC236}">
              <a16:creationId xmlns:a16="http://schemas.microsoft.com/office/drawing/2014/main" id="{1C4644A5-DEFA-4ECB-A699-636C1A8BA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6C9AF8B5-815F-49AF-9402-A6F086745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id="{32B8DEB4-7B84-43AA-86A3-5B6D4AB38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id="{E2421C02-EFA8-46AA-8C11-A1136871226B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20E9B2C8-6904-48FF-9CB5-A7029D8A4E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BF3B3CED-6087-4E3B-AD54-AB7E8F337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DA2FC14A-F280-4B68-A1D7-73A6B9541B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44352DCD-265F-4142-9D18-4554E0F5B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14113C9E-9FC4-4EAB-8E3F-E9AF09267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16C5F555-AA12-4DDA-B98E-1461092A3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D729AC2D-479E-41C0-9F2F-4A595B701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35B664BD-A4DE-4E7C-87EA-0A88A4D07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BF45A4FD-080D-4ADD-B5AE-4F44B4CB53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21B00C9E-1D30-4ADB-B63C-195F55069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FC04057A-F69A-4FA7-9DB0-37C5507ED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743FCDF6-AF8C-4333-AF2E-8E21738D2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B5882F22-4006-4C66-B8BD-EB0B39ACA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2827E8BA-C83F-4884-9FBF-32BA90251C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FB4ABB9B-8088-47AE-B12E-E6DB716B23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58FFE144-FD6A-4C02-B99F-AA4CC900B2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2272182F-A75D-4EC5-AF94-0F902D385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F1F2EBCB-E7F9-4F69-8E9B-87D977E4DB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D31BE8D1-16E5-4F41-A425-D8CDFFD321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DFDC9250-3EDC-4732-8BA6-02E800CF85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F465961B-9DC9-4B71-8A0C-0FC585AD2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4947441E-0A83-4194-80EC-320F0405855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948E95F5-7A67-431A-BA31-69FDBEFEA65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id="{2360FAF9-C032-4323-A79A-BE6B20D1CEB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id="{F22824F5-0F22-486A-8B78-53E6388F98D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id="{5009A7E5-38A6-4625-9A46-A08DC3805A0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1" name="Oval 90">
          <a:extLst>
            <a:ext uri="{FF2B5EF4-FFF2-40B4-BE49-F238E27FC236}">
              <a16:creationId xmlns:a16="http://schemas.microsoft.com/office/drawing/2014/main" id="{A63DE8EA-D43A-4DD6-B25A-70EBAE1A336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320040</xdr:colOff>
      <xdr:row>9</xdr:row>
      <xdr:rowOff>243840</xdr:rowOff>
    </xdr:from>
    <xdr:to>
      <xdr:col>7</xdr:col>
      <xdr:colOff>658834</xdr:colOff>
      <xdr:row>9</xdr:row>
      <xdr:rowOff>530732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B49DCE6F-3C15-4EB8-B3AC-2EFD8F7CB922}"/>
            </a:ext>
          </a:extLst>
        </xdr:cNvPr>
        <xdr:cNvGrpSpPr/>
      </xdr:nvGrpSpPr>
      <xdr:grpSpPr>
        <a:xfrm>
          <a:off x="6473190" y="2948940"/>
          <a:ext cx="338794" cy="286892"/>
          <a:chOff x="2235570" y="2804160"/>
          <a:chExt cx="338794" cy="286892"/>
        </a:xfrm>
      </xdr:grpSpPr>
      <xdr:sp macro="" textlink="">
        <xdr:nvSpPr>
          <xdr:cNvPr id="79" name="Pentagone régulier 49">
            <a:extLst>
              <a:ext uri="{FF2B5EF4-FFF2-40B4-BE49-F238E27FC236}">
                <a16:creationId xmlns:a16="http://schemas.microsoft.com/office/drawing/2014/main" id="{B9F68876-BE77-4F16-A51D-7002EE17BDA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0" name="Oval 79">
            <a:extLst>
              <a:ext uri="{FF2B5EF4-FFF2-40B4-BE49-F238E27FC236}">
                <a16:creationId xmlns:a16="http://schemas.microsoft.com/office/drawing/2014/main" id="{1BDCAC6B-5405-4B6D-A619-BB661AC78E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242493</xdr:rowOff>
    </xdr:from>
    <xdr:to>
      <xdr:col>7</xdr:col>
      <xdr:colOff>658834</xdr:colOff>
      <xdr:row>12</xdr:row>
      <xdr:rowOff>529385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71DB5E6B-51C5-4570-AF49-0BFC4069D06C}"/>
            </a:ext>
          </a:extLst>
        </xdr:cNvPr>
        <xdr:cNvGrpSpPr/>
      </xdr:nvGrpSpPr>
      <xdr:grpSpPr>
        <a:xfrm>
          <a:off x="6473190" y="4071543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8FBAA49C-A4D3-4103-A164-48196778AA6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A31FEED8-3F8A-4E24-B5BE-654349C9EA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15</xdr:row>
      <xdr:rowOff>225906</xdr:rowOff>
    </xdr:from>
    <xdr:to>
      <xdr:col>7</xdr:col>
      <xdr:colOff>658834</xdr:colOff>
      <xdr:row>15</xdr:row>
      <xdr:rowOff>512798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06890F54-CDA5-4D96-8F88-4E24B40169F6}"/>
            </a:ext>
          </a:extLst>
        </xdr:cNvPr>
        <xdr:cNvGrpSpPr/>
      </xdr:nvGrpSpPr>
      <xdr:grpSpPr>
        <a:xfrm>
          <a:off x="6473190" y="5188431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09DAB909-AEDD-453B-9942-05093E9A3D9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50D6C693-5E40-4C5A-908D-BCABBF052B9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18</xdr:row>
      <xdr:rowOff>224558</xdr:rowOff>
    </xdr:from>
    <xdr:to>
      <xdr:col>7</xdr:col>
      <xdr:colOff>658834</xdr:colOff>
      <xdr:row>18</xdr:row>
      <xdr:rowOff>511450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15CA74F3-5BE9-4866-93B0-FF5E5FFD0E22}"/>
            </a:ext>
          </a:extLst>
        </xdr:cNvPr>
        <xdr:cNvGrpSpPr/>
      </xdr:nvGrpSpPr>
      <xdr:grpSpPr>
        <a:xfrm>
          <a:off x="6473190" y="6311033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8658653C-B6B6-4A40-A8B6-3FFDBF90883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CD868858-A4D9-4072-9EC6-9C066CE62B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50494DF-C02D-40A6-944D-6542BFC9C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69151</xdr:colOff>
      <xdr:row>9</xdr:row>
      <xdr:rowOff>420199</xdr:rowOff>
    </xdr:from>
    <xdr:to>
      <xdr:col>7</xdr:col>
      <xdr:colOff>407335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68E2D5EC-9DF8-4FDE-A9A0-B6A937E1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6" y="3106838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9</xdr:row>
      <xdr:rowOff>420868</xdr:rowOff>
    </xdr:from>
    <xdr:to>
      <xdr:col>7</xdr:col>
      <xdr:colOff>825467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E99BE09A-1CFB-441A-9146-5852C62B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5192" y="3107507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12</xdr:row>
      <xdr:rowOff>405259</xdr:rowOff>
    </xdr:from>
    <xdr:to>
      <xdr:col>7</xdr:col>
      <xdr:colOff>407335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32B6D8EF-2C60-41B8-B9CB-2A7118E7F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6" y="4207403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12</xdr:row>
      <xdr:rowOff>405928</xdr:rowOff>
    </xdr:from>
    <xdr:to>
      <xdr:col>7</xdr:col>
      <xdr:colOff>825467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DB2DB5F-253A-4375-AB06-C65229CD3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5192" y="4208072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BD222C6A-C47D-4DAC-A36E-8538A3D04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77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12</xdr:row>
      <xdr:rowOff>368300</xdr:rowOff>
    </xdr:from>
    <xdr:to>
      <xdr:col>6</xdr:col>
      <xdr:colOff>621583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347CB080-842C-475F-947A-B0561F63D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77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E25DB958-2DBD-43AA-ACD3-9EC6129D9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77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E4E38DEE-24A5-4633-AE90-F3655232D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0F59FBE7-94DB-40EE-9EA8-8A787470A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B0A2567A-4964-42D9-8186-316246CED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15</xdr:row>
      <xdr:rowOff>401429</xdr:rowOff>
    </xdr:from>
    <xdr:to>
      <xdr:col>7</xdr:col>
      <xdr:colOff>407335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1ABBA8B9-31E6-4333-89F1-251126C17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6" y="5326934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15</xdr:row>
      <xdr:rowOff>402098</xdr:rowOff>
    </xdr:from>
    <xdr:to>
      <xdr:col>7</xdr:col>
      <xdr:colOff>825467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765F5FC4-46E0-4987-AAFC-611C03EC5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5192" y="5327603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283402</xdr:colOff>
      <xdr:row>18</xdr:row>
      <xdr:rowOff>372608</xdr:rowOff>
    </xdr:from>
    <xdr:to>
      <xdr:col>6</xdr:col>
      <xdr:colOff>621586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5EE26A38-A1D9-4193-954A-4B9E79597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4680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69154</xdr:colOff>
      <xdr:row>18</xdr:row>
      <xdr:rowOff>401432</xdr:rowOff>
    </xdr:from>
    <xdr:to>
      <xdr:col>7</xdr:col>
      <xdr:colOff>407338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2DD69BC4-35A8-43A3-AA90-3B449115E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979" y="6442442"/>
          <a:ext cx="338184" cy="346699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6</xdr:row>
      <xdr:rowOff>34424</xdr:rowOff>
    </xdr:from>
    <xdr:to>
      <xdr:col>9</xdr:col>
      <xdr:colOff>1780525</xdr:colOff>
      <xdr:row>16</xdr:row>
      <xdr:rowOff>76200</xdr:rowOff>
    </xdr:to>
    <xdr:sp macro="" textlink="">
      <xdr:nvSpPr>
        <xdr:cNvPr id="409" name="Rectangle 408">
          <a:extLst>
            <a:ext uri="{FF2B5EF4-FFF2-40B4-BE49-F238E27FC236}">
              <a16:creationId xmlns:a16="http://schemas.microsoft.com/office/drawing/2014/main" id="{9B7A77AA-F6B5-4C84-B2C3-D164C5842ADA}"/>
            </a:ext>
          </a:extLst>
        </xdr:cNvPr>
        <xdr:cNvSpPr/>
      </xdr:nvSpPr>
      <xdr:spPr>
        <a:xfrm>
          <a:off x="6598920" y="2175644"/>
          <a:ext cx="1780525" cy="3646036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12</xdr:row>
      <xdr:rowOff>482866</xdr:rowOff>
    </xdr:from>
    <xdr:to>
      <xdr:col>9</xdr:col>
      <xdr:colOff>427195</xdr:colOff>
      <xdr:row>13</xdr:row>
      <xdr:rowOff>18906</xdr:rowOff>
    </xdr:to>
    <xdr:pic>
      <xdr:nvPicPr>
        <xdr:cNvPr id="410" name="Picture 13">
          <a:extLst>
            <a:ext uri="{FF2B5EF4-FFF2-40B4-BE49-F238E27FC236}">
              <a16:creationId xmlns:a16="http://schemas.microsoft.com/office/drawing/2014/main" id="{62ECD782-8BB7-4F71-8DB3-3ABD1E47E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14</xdr:row>
      <xdr:rowOff>8798</xdr:rowOff>
    </xdr:from>
    <xdr:to>
      <xdr:col>9</xdr:col>
      <xdr:colOff>422215</xdr:colOff>
      <xdr:row>15</xdr:row>
      <xdr:rowOff>191342</xdr:rowOff>
    </xdr:to>
    <xdr:pic>
      <xdr:nvPicPr>
        <xdr:cNvPr id="411" name="Picture 17">
          <a:extLst>
            <a:ext uri="{FF2B5EF4-FFF2-40B4-BE49-F238E27FC236}">
              <a16:creationId xmlns:a16="http://schemas.microsoft.com/office/drawing/2014/main" id="{253BC03B-F815-4398-A5E5-A84129281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15</xdr:row>
      <xdr:rowOff>297832</xdr:rowOff>
    </xdr:from>
    <xdr:to>
      <xdr:col>9</xdr:col>
      <xdr:colOff>392333</xdr:colOff>
      <xdr:row>15</xdr:row>
      <xdr:rowOff>648282</xdr:rowOff>
    </xdr:to>
    <xdr:pic>
      <xdr:nvPicPr>
        <xdr:cNvPr id="412" name="Picture 273">
          <a:extLst>
            <a:ext uri="{FF2B5EF4-FFF2-40B4-BE49-F238E27FC236}">
              <a16:creationId xmlns:a16="http://schemas.microsoft.com/office/drawing/2014/main" id="{143A3F2E-B94C-40E5-BA7D-DEAD57FE6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243212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8</xdr:row>
      <xdr:rowOff>118985</xdr:rowOff>
    </xdr:from>
    <xdr:to>
      <xdr:col>9</xdr:col>
      <xdr:colOff>371544</xdr:colOff>
      <xdr:row>9</xdr:row>
      <xdr:rowOff>209391</xdr:rowOff>
    </xdr:to>
    <xdr:sp macro="" textlink="">
      <xdr:nvSpPr>
        <xdr:cNvPr id="414" name="Pentagone régulier 49">
          <a:extLst>
            <a:ext uri="{FF2B5EF4-FFF2-40B4-BE49-F238E27FC236}">
              <a16:creationId xmlns:a16="http://schemas.microsoft.com/office/drawing/2014/main" id="{33A645E4-F801-460C-8C5F-03FDA2B36481}"/>
            </a:ext>
          </a:extLst>
        </xdr:cNvPr>
        <xdr:cNvSpPr>
          <a:spLocks noChangeAspect="1"/>
        </xdr:cNvSpPr>
      </xdr:nvSpPr>
      <xdr:spPr>
        <a:xfrm>
          <a:off x="6745622" y="2656445"/>
          <a:ext cx="224842" cy="250426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8</xdr:row>
      <xdr:rowOff>114004</xdr:rowOff>
    </xdr:from>
    <xdr:to>
      <xdr:col>9</xdr:col>
      <xdr:colOff>1423166</xdr:colOff>
      <xdr:row>9</xdr:row>
      <xdr:rowOff>207814</xdr:rowOff>
    </xdr:to>
    <xdr:sp macro="" textlink="">
      <xdr:nvSpPr>
        <xdr:cNvPr id="416" name="Freeform: Shape 415">
          <a:extLst>
            <a:ext uri="{FF2B5EF4-FFF2-40B4-BE49-F238E27FC236}">
              <a16:creationId xmlns:a16="http://schemas.microsoft.com/office/drawing/2014/main" id="{F83196E5-5550-49F4-8A1A-727DCEC97CCD}"/>
            </a:ext>
          </a:extLst>
        </xdr:cNvPr>
        <xdr:cNvSpPr/>
      </xdr:nvSpPr>
      <xdr:spPr>
        <a:xfrm>
          <a:off x="7907787" y="2651464"/>
          <a:ext cx="114299" cy="253830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8</xdr:row>
      <xdr:rowOff>118510</xdr:rowOff>
    </xdr:from>
    <xdr:to>
      <xdr:col>9</xdr:col>
      <xdr:colOff>1086383</xdr:colOff>
      <xdr:row>9</xdr:row>
      <xdr:rowOff>203946</xdr:rowOff>
    </xdr:to>
    <xdr:sp macro="" textlink="">
      <xdr:nvSpPr>
        <xdr:cNvPr id="417" name="Freeform: Shape 416">
          <a:extLst>
            <a:ext uri="{FF2B5EF4-FFF2-40B4-BE49-F238E27FC236}">
              <a16:creationId xmlns:a16="http://schemas.microsoft.com/office/drawing/2014/main" id="{9C2472AD-3605-41E4-82E2-B5EEECE9F79E}"/>
            </a:ext>
          </a:extLst>
        </xdr:cNvPr>
        <xdr:cNvSpPr/>
      </xdr:nvSpPr>
      <xdr:spPr>
        <a:xfrm>
          <a:off x="7571004" y="2655970"/>
          <a:ext cx="114299" cy="245456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6</xdr:row>
      <xdr:rowOff>48519</xdr:rowOff>
    </xdr:from>
    <xdr:to>
      <xdr:col>9</xdr:col>
      <xdr:colOff>486484</xdr:colOff>
      <xdr:row>8</xdr:row>
      <xdr:rowOff>11460</xdr:rowOff>
    </xdr:to>
    <xdr:pic>
      <xdr:nvPicPr>
        <xdr:cNvPr id="418" name="Picture 248">
          <a:extLst>
            <a:ext uri="{FF2B5EF4-FFF2-40B4-BE49-F238E27FC236}">
              <a16:creationId xmlns:a16="http://schemas.microsoft.com/office/drawing/2014/main" id="{377795E6-23B6-48D1-AA4B-34BFA07BF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6748625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6</xdr:row>
      <xdr:rowOff>48519</xdr:rowOff>
    </xdr:from>
    <xdr:to>
      <xdr:col>9</xdr:col>
      <xdr:colOff>866043</xdr:colOff>
      <xdr:row>8</xdr:row>
      <xdr:rowOff>11460</xdr:rowOff>
    </xdr:to>
    <xdr:pic>
      <xdr:nvPicPr>
        <xdr:cNvPr id="419" name="Picture 248">
          <a:extLst>
            <a:ext uri="{FF2B5EF4-FFF2-40B4-BE49-F238E27FC236}">
              <a16:creationId xmlns:a16="http://schemas.microsoft.com/office/drawing/2014/main" id="{75D2F5C4-F210-4626-BC67-75DC401E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128184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6</xdr:row>
      <xdr:rowOff>48519</xdr:rowOff>
    </xdr:from>
    <xdr:to>
      <xdr:col>9</xdr:col>
      <xdr:colOff>1245601</xdr:colOff>
      <xdr:row>8</xdr:row>
      <xdr:rowOff>11460</xdr:rowOff>
    </xdr:to>
    <xdr:pic>
      <xdr:nvPicPr>
        <xdr:cNvPr id="420" name="Picture 248">
          <a:extLst>
            <a:ext uri="{FF2B5EF4-FFF2-40B4-BE49-F238E27FC236}">
              <a16:creationId xmlns:a16="http://schemas.microsoft.com/office/drawing/2014/main" id="{B68DE06D-2F5A-4AAB-9A2C-43C4888CA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507742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6</xdr:row>
      <xdr:rowOff>48519</xdr:rowOff>
    </xdr:from>
    <xdr:to>
      <xdr:col>9</xdr:col>
      <xdr:colOff>1625160</xdr:colOff>
      <xdr:row>8</xdr:row>
      <xdr:rowOff>11460</xdr:rowOff>
    </xdr:to>
    <xdr:pic>
      <xdr:nvPicPr>
        <xdr:cNvPr id="421" name="Picture 248">
          <a:extLst>
            <a:ext uri="{FF2B5EF4-FFF2-40B4-BE49-F238E27FC236}">
              <a16:creationId xmlns:a16="http://schemas.microsoft.com/office/drawing/2014/main" id="{32A3CA07-6AF3-4E59-BD8C-CF306F54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887301" y="2189739"/>
          <a:ext cx="336779" cy="359181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8</xdr:row>
      <xdr:rowOff>113064</xdr:rowOff>
    </xdr:from>
    <xdr:to>
      <xdr:col>9</xdr:col>
      <xdr:colOff>764992</xdr:colOff>
      <xdr:row>9</xdr:row>
      <xdr:rowOff>203470</xdr:rowOff>
    </xdr:to>
    <xdr:sp macro="" textlink="">
      <xdr:nvSpPr>
        <xdr:cNvPr id="422" name="Pentagone régulier 49">
          <a:extLst>
            <a:ext uri="{FF2B5EF4-FFF2-40B4-BE49-F238E27FC236}">
              <a16:creationId xmlns:a16="http://schemas.microsoft.com/office/drawing/2014/main" id="{AD2CF056-4168-4000-A423-742FDC32C87F}"/>
            </a:ext>
          </a:extLst>
        </xdr:cNvPr>
        <xdr:cNvSpPr>
          <a:spLocks noChangeAspect="1"/>
        </xdr:cNvSpPr>
      </xdr:nvSpPr>
      <xdr:spPr>
        <a:xfrm>
          <a:off x="7139070" y="2650524"/>
          <a:ext cx="224842" cy="250426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786853</xdr:colOff>
      <xdr:row>12</xdr:row>
      <xdr:rowOff>46035</xdr:rowOff>
    </xdr:from>
    <xdr:to>
      <xdr:col>9</xdr:col>
      <xdr:colOff>1189690</xdr:colOff>
      <xdr:row>12</xdr:row>
      <xdr:rowOff>266586</xdr:rowOff>
    </xdr:to>
    <xdr:sp macro="" textlink="">
      <xdr:nvSpPr>
        <xdr:cNvPr id="459" name="Rectangle 458">
          <a:extLst>
            <a:ext uri="{FF2B5EF4-FFF2-40B4-BE49-F238E27FC236}">
              <a16:creationId xmlns:a16="http://schemas.microsoft.com/office/drawing/2014/main" id="{DFE37304-A01C-42A8-8D76-C369E0F76815}"/>
            </a:ext>
          </a:extLst>
        </xdr:cNvPr>
        <xdr:cNvSpPr/>
      </xdr:nvSpPr>
      <xdr:spPr>
        <a:xfrm>
          <a:off x="7385773" y="3863655"/>
          <a:ext cx="402837" cy="2205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en-US" sz="700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9</xdr:col>
      <xdr:colOff>479828</xdr:colOff>
      <xdr:row>12</xdr:row>
      <xdr:rowOff>482866</xdr:rowOff>
    </xdr:from>
    <xdr:to>
      <xdr:col>9</xdr:col>
      <xdr:colOff>816991</xdr:colOff>
      <xdr:row>13</xdr:row>
      <xdr:rowOff>18906</xdr:rowOff>
    </xdr:to>
    <xdr:pic>
      <xdr:nvPicPr>
        <xdr:cNvPr id="444" name="Picture 13">
          <a:extLst>
            <a:ext uri="{FF2B5EF4-FFF2-40B4-BE49-F238E27FC236}">
              <a16:creationId xmlns:a16="http://schemas.microsoft.com/office/drawing/2014/main" id="{CCA50A5B-29C6-4C03-AAC8-4EA2E2B30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12</xdr:row>
      <xdr:rowOff>482866</xdr:rowOff>
    </xdr:from>
    <xdr:to>
      <xdr:col>9</xdr:col>
      <xdr:colOff>1206787</xdr:colOff>
      <xdr:row>13</xdr:row>
      <xdr:rowOff>18906</xdr:rowOff>
    </xdr:to>
    <xdr:pic>
      <xdr:nvPicPr>
        <xdr:cNvPr id="445" name="Picture 13">
          <a:extLst>
            <a:ext uri="{FF2B5EF4-FFF2-40B4-BE49-F238E27FC236}">
              <a16:creationId xmlns:a16="http://schemas.microsoft.com/office/drawing/2014/main" id="{090C893F-1B03-414F-BD29-755CE3150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12</xdr:row>
      <xdr:rowOff>482866</xdr:rowOff>
    </xdr:from>
    <xdr:to>
      <xdr:col>9</xdr:col>
      <xdr:colOff>1596582</xdr:colOff>
      <xdr:row>13</xdr:row>
      <xdr:rowOff>18906</xdr:rowOff>
    </xdr:to>
    <xdr:pic>
      <xdr:nvPicPr>
        <xdr:cNvPr id="446" name="Picture 13">
          <a:extLst>
            <a:ext uri="{FF2B5EF4-FFF2-40B4-BE49-F238E27FC236}">
              <a16:creationId xmlns:a16="http://schemas.microsoft.com/office/drawing/2014/main" id="{3BBD32FA-E698-4688-B062-D594CA380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300486"/>
          <a:ext cx="337163" cy="343760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14</xdr:row>
      <xdr:rowOff>8798</xdr:rowOff>
    </xdr:from>
    <xdr:to>
      <xdr:col>9</xdr:col>
      <xdr:colOff>800390</xdr:colOff>
      <xdr:row>15</xdr:row>
      <xdr:rowOff>191342</xdr:rowOff>
    </xdr:to>
    <xdr:pic>
      <xdr:nvPicPr>
        <xdr:cNvPr id="450" name="Picture 17">
          <a:extLst>
            <a:ext uri="{FF2B5EF4-FFF2-40B4-BE49-F238E27FC236}">
              <a16:creationId xmlns:a16="http://schemas.microsoft.com/office/drawing/2014/main" id="{8EC5569D-AF0F-4484-871D-0057A2E30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15</xdr:row>
      <xdr:rowOff>297832</xdr:rowOff>
    </xdr:from>
    <xdr:to>
      <xdr:col>9</xdr:col>
      <xdr:colOff>770507</xdr:colOff>
      <xdr:row>15</xdr:row>
      <xdr:rowOff>648282</xdr:rowOff>
    </xdr:to>
    <xdr:pic>
      <xdr:nvPicPr>
        <xdr:cNvPr id="451" name="Picture 273">
          <a:extLst>
            <a:ext uri="{FF2B5EF4-FFF2-40B4-BE49-F238E27FC236}">
              <a16:creationId xmlns:a16="http://schemas.microsoft.com/office/drawing/2014/main" id="{590D187A-B99D-451E-AA47-E057C0655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243212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14</xdr:row>
      <xdr:rowOff>8798</xdr:rowOff>
    </xdr:from>
    <xdr:to>
      <xdr:col>9</xdr:col>
      <xdr:colOff>1178565</xdr:colOff>
      <xdr:row>15</xdr:row>
      <xdr:rowOff>191342</xdr:rowOff>
    </xdr:to>
    <xdr:pic>
      <xdr:nvPicPr>
        <xdr:cNvPr id="452" name="Picture 17">
          <a:extLst>
            <a:ext uri="{FF2B5EF4-FFF2-40B4-BE49-F238E27FC236}">
              <a16:creationId xmlns:a16="http://schemas.microsoft.com/office/drawing/2014/main" id="{D014AD04-8578-4503-803E-C89E47EFA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15</xdr:row>
      <xdr:rowOff>297832</xdr:rowOff>
    </xdr:from>
    <xdr:to>
      <xdr:col>9</xdr:col>
      <xdr:colOff>1148682</xdr:colOff>
      <xdr:row>15</xdr:row>
      <xdr:rowOff>648282</xdr:rowOff>
    </xdr:to>
    <xdr:pic>
      <xdr:nvPicPr>
        <xdr:cNvPr id="453" name="Picture 273">
          <a:extLst>
            <a:ext uri="{FF2B5EF4-FFF2-40B4-BE49-F238E27FC236}">
              <a16:creationId xmlns:a16="http://schemas.microsoft.com/office/drawing/2014/main" id="{F6406645-DF30-43DD-98DA-F91D28213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243212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14</xdr:row>
      <xdr:rowOff>8798</xdr:rowOff>
    </xdr:from>
    <xdr:to>
      <xdr:col>9</xdr:col>
      <xdr:colOff>1556739</xdr:colOff>
      <xdr:row>15</xdr:row>
      <xdr:rowOff>191342</xdr:rowOff>
    </xdr:to>
    <xdr:pic>
      <xdr:nvPicPr>
        <xdr:cNvPr id="454" name="Picture 17">
          <a:extLst>
            <a:ext uri="{FF2B5EF4-FFF2-40B4-BE49-F238E27FC236}">
              <a16:creationId xmlns:a16="http://schemas.microsoft.com/office/drawing/2014/main" id="{5EBED1C2-719A-4864-A377-99871190D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4794158"/>
          <a:ext cx="337163" cy="342564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15</xdr:row>
      <xdr:rowOff>297832</xdr:rowOff>
    </xdr:from>
    <xdr:to>
      <xdr:col>9</xdr:col>
      <xdr:colOff>1526856</xdr:colOff>
      <xdr:row>15</xdr:row>
      <xdr:rowOff>648282</xdr:rowOff>
    </xdr:to>
    <xdr:pic>
      <xdr:nvPicPr>
        <xdr:cNvPr id="455" name="Picture 273">
          <a:extLst>
            <a:ext uri="{FF2B5EF4-FFF2-40B4-BE49-F238E27FC236}">
              <a16:creationId xmlns:a16="http://schemas.microsoft.com/office/drawing/2014/main" id="{3E072669-CA02-4258-84E6-7C7F9B279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243212"/>
          <a:ext cx="337163" cy="350450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135" name="Picture 134">
          <a:extLst>
            <a:ext uri="{FF2B5EF4-FFF2-40B4-BE49-F238E27FC236}">
              <a16:creationId xmlns:a16="http://schemas.microsoft.com/office/drawing/2014/main" id="{80D9CDB8-4FDA-43CB-9598-A5C80760A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960884</xdr:colOff>
      <xdr:row>12</xdr:row>
      <xdr:rowOff>112075</xdr:rowOff>
    </xdr:from>
    <xdr:to>
      <xdr:col>9</xdr:col>
      <xdr:colOff>1180668</xdr:colOff>
      <xdr:row>12</xdr:row>
      <xdr:rowOff>319622</xdr:rowOff>
    </xdr:to>
    <xdr:sp macro="" textlink="">
      <xdr:nvSpPr>
        <xdr:cNvPr id="131" name="Oval 130">
          <a:extLst>
            <a:ext uri="{FF2B5EF4-FFF2-40B4-BE49-F238E27FC236}">
              <a16:creationId xmlns:a16="http://schemas.microsoft.com/office/drawing/2014/main" id="{724B2859-3F34-46E6-BA7F-F66575B5AE98}"/>
            </a:ext>
          </a:extLst>
        </xdr:cNvPr>
        <xdr:cNvSpPr/>
      </xdr:nvSpPr>
      <xdr:spPr>
        <a:xfrm>
          <a:off x="7559804" y="3929695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9</xdr:row>
      <xdr:rowOff>326789</xdr:rowOff>
    </xdr:from>
    <xdr:to>
      <xdr:col>9</xdr:col>
      <xdr:colOff>300227</xdr:colOff>
      <xdr:row>9</xdr:row>
      <xdr:rowOff>529863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AF8FC561-E13C-454B-8E15-C5A89605DA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024269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9</xdr:row>
      <xdr:rowOff>328340</xdr:rowOff>
    </xdr:from>
    <xdr:to>
      <xdr:col>9</xdr:col>
      <xdr:colOff>588568</xdr:colOff>
      <xdr:row>9</xdr:row>
      <xdr:rowOff>528311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3C49ACE5-9B16-4CA7-B9DE-A2CFAABDE7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025820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9</xdr:row>
      <xdr:rowOff>326504</xdr:rowOff>
    </xdr:from>
    <xdr:to>
      <xdr:col>9</xdr:col>
      <xdr:colOff>1162052</xdr:colOff>
      <xdr:row>9</xdr:row>
      <xdr:rowOff>530147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936300D3-888D-4D1E-B40A-9478FA60F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023984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9</xdr:row>
      <xdr:rowOff>328656</xdr:rowOff>
    </xdr:from>
    <xdr:to>
      <xdr:col>9</xdr:col>
      <xdr:colOff>1741932</xdr:colOff>
      <xdr:row>9</xdr:row>
      <xdr:rowOff>527996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B66CEB2D-D31C-4614-BC88-8C3505335A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026136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9</xdr:row>
      <xdr:rowOff>643380</xdr:rowOff>
    </xdr:from>
    <xdr:to>
      <xdr:col>9</xdr:col>
      <xdr:colOff>584910</xdr:colOff>
      <xdr:row>10</xdr:row>
      <xdr:rowOff>37278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4C5C3D70-FDDB-444E-B94C-B1C7B0C1D2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340860"/>
          <a:ext cx="201168" cy="20161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9</xdr:row>
      <xdr:rowOff>641996</xdr:rowOff>
    </xdr:from>
    <xdr:to>
      <xdr:col>9</xdr:col>
      <xdr:colOff>1162052</xdr:colOff>
      <xdr:row>10</xdr:row>
      <xdr:rowOff>38663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3403C35-235B-415C-A387-D0BF57FF9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339476"/>
          <a:ext cx="201168" cy="204387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9</xdr:row>
      <xdr:rowOff>639194</xdr:rowOff>
    </xdr:from>
    <xdr:to>
      <xdr:col>9</xdr:col>
      <xdr:colOff>1741932</xdr:colOff>
      <xdr:row>10</xdr:row>
      <xdr:rowOff>41465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4558E0-34BF-4496-8B44-1682595F27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336674"/>
          <a:ext cx="210312" cy="20999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140616</xdr:rowOff>
    </xdr:from>
    <xdr:to>
      <xdr:col>9</xdr:col>
      <xdr:colOff>597712</xdr:colOff>
      <xdr:row>12</xdr:row>
      <xdr:rowOff>36524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910C1DEC-6269-4519-8CDE-E0A71A8F59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3645816"/>
          <a:ext cx="210312" cy="208328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139821</xdr:rowOff>
    </xdr:from>
    <xdr:to>
      <xdr:col>9</xdr:col>
      <xdr:colOff>1171196</xdr:colOff>
      <xdr:row>12</xdr:row>
      <xdr:rowOff>37320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F2A5FD1-5AF2-4F61-B382-62593B25CF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3645021"/>
          <a:ext cx="210312" cy="209919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122720</xdr:rowOff>
    </xdr:from>
    <xdr:to>
      <xdr:col>9</xdr:col>
      <xdr:colOff>599694</xdr:colOff>
      <xdr:row>12</xdr:row>
      <xdr:rowOff>327323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2722D42-F28A-4628-A78C-D047DDB86A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3940340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125451</xdr:rowOff>
    </xdr:from>
    <xdr:to>
      <xdr:col>9</xdr:col>
      <xdr:colOff>880873</xdr:colOff>
      <xdr:row>12</xdr:row>
      <xdr:rowOff>324592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29A8A7FB-7996-44D2-9F30-60EBF73B3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3943071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9</xdr:row>
      <xdr:rowOff>328111</xdr:rowOff>
    </xdr:from>
    <xdr:to>
      <xdr:col>9</xdr:col>
      <xdr:colOff>876909</xdr:colOff>
      <xdr:row>9</xdr:row>
      <xdr:rowOff>528540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8DB34BC5-0A92-4005-A7C2-F1ED0C82F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025591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9</xdr:row>
      <xdr:rowOff>327266</xdr:rowOff>
    </xdr:from>
    <xdr:to>
      <xdr:col>9</xdr:col>
      <xdr:colOff>1453591</xdr:colOff>
      <xdr:row>9</xdr:row>
      <xdr:rowOff>529386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61F546B6-7104-45B8-A862-35207046E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024746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9</xdr:row>
      <xdr:rowOff>644369</xdr:rowOff>
    </xdr:from>
    <xdr:to>
      <xdr:col>9</xdr:col>
      <xdr:colOff>300227</xdr:colOff>
      <xdr:row>10</xdr:row>
      <xdr:rowOff>36290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604606CC-C9BF-414C-81C9-05386EFAC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341849"/>
          <a:ext cx="201168" cy="1996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9</xdr:row>
      <xdr:rowOff>643100</xdr:rowOff>
    </xdr:from>
    <xdr:to>
      <xdr:col>9</xdr:col>
      <xdr:colOff>869593</xdr:colOff>
      <xdr:row>10</xdr:row>
      <xdr:rowOff>37558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AA38A36C-CF2B-48D8-9529-7FCEA6FFA9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340580"/>
          <a:ext cx="201168" cy="202178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9</xdr:row>
      <xdr:rowOff>639434</xdr:rowOff>
    </xdr:from>
    <xdr:to>
      <xdr:col>9</xdr:col>
      <xdr:colOff>1448103</xdr:colOff>
      <xdr:row>10</xdr:row>
      <xdr:rowOff>41224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9A70BD87-799F-48B3-8B86-E7301F3C93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336914"/>
          <a:ext cx="210312" cy="2095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10</xdr:row>
      <xdr:rowOff>140129</xdr:rowOff>
    </xdr:from>
    <xdr:to>
      <xdr:col>9</xdr:col>
      <xdr:colOff>309371</xdr:colOff>
      <xdr:row>12</xdr:row>
      <xdr:rowOff>37011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246CA52-A4DC-4D4D-A191-5AF8662502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3645329"/>
          <a:ext cx="210312" cy="209302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144417</xdr:rowOff>
    </xdr:from>
    <xdr:to>
      <xdr:col>9</xdr:col>
      <xdr:colOff>876909</xdr:colOff>
      <xdr:row>12</xdr:row>
      <xdr:rowOff>32723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1A0E5426-B6DB-440B-8C5B-E5B1F0148F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3649617"/>
          <a:ext cx="201168" cy="20072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10</xdr:row>
      <xdr:rowOff>140720</xdr:rowOff>
    </xdr:from>
    <xdr:to>
      <xdr:col>9</xdr:col>
      <xdr:colOff>1453591</xdr:colOff>
      <xdr:row>12</xdr:row>
      <xdr:rowOff>36420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D808B624-DE5E-4ED5-89EF-E81428B21D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3645920"/>
          <a:ext cx="210312" cy="208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120549</xdr:rowOff>
    </xdr:from>
    <xdr:to>
      <xdr:col>9</xdr:col>
      <xdr:colOff>309371</xdr:colOff>
      <xdr:row>12</xdr:row>
      <xdr:rowOff>329495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8C1DB690-691C-4F53-AAF9-4C52AFB68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3938169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10</xdr:row>
      <xdr:rowOff>139210</xdr:rowOff>
    </xdr:from>
    <xdr:to>
      <xdr:col>9</xdr:col>
      <xdr:colOff>1741932</xdr:colOff>
      <xdr:row>12</xdr:row>
      <xdr:rowOff>37931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8F40F09C-7F89-4648-AA2F-D547F714D4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3644410"/>
          <a:ext cx="210312" cy="211141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F2ACADBB-5F69-4900-BF46-EBAF7BDEB97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FCF10F91-57CE-4BC3-9C3F-573BD728838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id="{420B50A8-2AC8-4B8E-A608-1C3E15B3174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id="{97A0E946-3B40-45E4-B7E2-CA2F45D8465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843BB917-7BBD-4D86-A528-2C85B98818F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id="{7DE9E218-5CFB-4FE8-B99B-2BA2AE2971E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342900</xdr:colOff>
      <xdr:row>12</xdr:row>
      <xdr:rowOff>251460</xdr:rowOff>
    </xdr:from>
    <xdr:to>
      <xdr:col>1</xdr:col>
      <xdr:colOff>681694</xdr:colOff>
      <xdr:row>12</xdr:row>
      <xdr:rowOff>538352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C83B152D-B5DF-47AF-80C9-B8552B0BD824}"/>
            </a:ext>
          </a:extLst>
        </xdr:cNvPr>
        <xdr:cNvGrpSpPr/>
      </xdr:nvGrpSpPr>
      <xdr:grpSpPr>
        <a:xfrm>
          <a:off x="495300" y="4080510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A34B731D-CFE6-4720-8032-43C81B96F3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679756D4-9A87-4FFB-92EC-C0A596F2BB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15</xdr:row>
      <xdr:rowOff>234873</xdr:rowOff>
    </xdr:from>
    <xdr:to>
      <xdr:col>1</xdr:col>
      <xdr:colOff>681694</xdr:colOff>
      <xdr:row>15</xdr:row>
      <xdr:rowOff>521765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0F1009C1-C541-4C89-8D71-D40A6D920426}"/>
            </a:ext>
          </a:extLst>
        </xdr:cNvPr>
        <xdr:cNvGrpSpPr/>
      </xdr:nvGrpSpPr>
      <xdr:grpSpPr>
        <a:xfrm>
          <a:off x="495300" y="5197398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7EF43950-5264-4777-AA75-00ADF4CC18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D2962E44-DB42-4CD0-9F63-82399018AB8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18</xdr:row>
      <xdr:rowOff>233526</xdr:rowOff>
    </xdr:from>
    <xdr:to>
      <xdr:col>1</xdr:col>
      <xdr:colOff>681694</xdr:colOff>
      <xdr:row>18</xdr:row>
      <xdr:rowOff>520418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EF023CB9-2667-4AE0-8AA1-7FC5211A124A}"/>
            </a:ext>
          </a:extLst>
        </xdr:cNvPr>
        <xdr:cNvGrpSpPr/>
      </xdr:nvGrpSpPr>
      <xdr:grpSpPr>
        <a:xfrm>
          <a:off x="495300" y="6320001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870E7448-9F88-4935-A575-BED8E333D47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F9A824C9-EFAC-4DBC-95C6-6A4F82AC94B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21</xdr:row>
      <xdr:rowOff>232178</xdr:rowOff>
    </xdr:from>
    <xdr:to>
      <xdr:col>1</xdr:col>
      <xdr:colOff>681694</xdr:colOff>
      <xdr:row>21</xdr:row>
      <xdr:rowOff>519070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106F9003-BFAD-4010-8D47-0A654948BDFE}"/>
            </a:ext>
          </a:extLst>
        </xdr:cNvPr>
        <xdr:cNvGrpSpPr/>
      </xdr:nvGrpSpPr>
      <xdr:grpSpPr>
        <a:xfrm>
          <a:off x="495300" y="7442603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935D4CDC-B91C-46FD-97B4-B3B27D822C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D4E10CA7-FA3F-4589-AAAD-8B0A6D6D3F4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8A5FCD0D-4CCD-4782-8CD0-5ED83F91E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100575</xdr:colOff>
      <xdr:row>12</xdr:row>
      <xdr:rowOff>333787</xdr:rowOff>
    </xdr:from>
    <xdr:to>
      <xdr:col>1</xdr:col>
      <xdr:colOff>438759</xdr:colOff>
      <xdr:row>12</xdr:row>
      <xdr:rowOff>680486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5F686F8D-58F7-48EE-BEAD-1CB000D8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1" y="4135931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12</xdr:row>
      <xdr:rowOff>334456</xdr:rowOff>
    </xdr:from>
    <xdr:to>
      <xdr:col>1</xdr:col>
      <xdr:colOff>856891</xdr:colOff>
      <xdr:row>12</xdr:row>
      <xdr:rowOff>666422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95629944-7CC3-4A84-B6F5-0DB700E4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337" y="4136600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15</xdr:row>
      <xdr:rowOff>310991</xdr:rowOff>
    </xdr:from>
    <xdr:to>
      <xdr:col>1</xdr:col>
      <xdr:colOff>438759</xdr:colOff>
      <xdr:row>15</xdr:row>
      <xdr:rowOff>657690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536C3969-5CB3-4F05-8C06-2640E97D1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1" y="5236496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15</xdr:row>
      <xdr:rowOff>311660</xdr:rowOff>
    </xdr:from>
    <xdr:to>
      <xdr:col>1</xdr:col>
      <xdr:colOff>856891</xdr:colOff>
      <xdr:row>15</xdr:row>
      <xdr:rowOff>643626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F4360C70-18BD-4FDC-B140-7F87AB73E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337" y="5237165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736246B0-ED2F-4F9C-95BA-9450BF4F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07" y="3065221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12</xdr:row>
      <xdr:rowOff>368300</xdr:rowOff>
    </xdr:from>
    <xdr:to>
      <xdr:col>7</xdr:col>
      <xdr:colOff>605866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675AA108-CDCA-4917-967E-193C84871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07" y="4170444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392AC52D-EF33-466D-920A-8274F20F8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07" y="5298110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D38D714D-10DA-4A0F-8823-C4B05EB4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29E137AD-A368-4657-9698-C629B9739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1F4343D1-85A6-4144-A5A9-001EF770E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18</xdr:row>
      <xdr:rowOff>315017</xdr:rowOff>
    </xdr:from>
    <xdr:to>
      <xdr:col>1</xdr:col>
      <xdr:colOff>438759</xdr:colOff>
      <xdr:row>18</xdr:row>
      <xdr:rowOff>661716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2C3AD4AD-AAFF-44FB-9910-1482CE343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1" y="635602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18</xdr:row>
      <xdr:rowOff>315686</xdr:rowOff>
    </xdr:from>
    <xdr:to>
      <xdr:col>1</xdr:col>
      <xdr:colOff>856891</xdr:colOff>
      <xdr:row>18</xdr:row>
      <xdr:rowOff>647652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0D187B5A-8564-42F5-9489-2501A6F9B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337" y="6356696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267685</xdr:colOff>
      <xdr:row>18</xdr:row>
      <xdr:rowOff>372608</xdr:rowOff>
    </xdr:from>
    <xdr:to>
      <xdr:col>7</xdr:col>
      <xdr:colOff>605869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AD734D5F-0885-46C0-9AD7-10D73E74B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74510" y="641361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100578</xdr:colOff>
      <xdr:row>21</xdr:row>
      <xdr:rowOff>315020</xdr:rowOff>
    </xdr:from>
    <xdr:to>
      <xdr:col>1</xdr:col>
      <xdr:colOff>438762</xdr:colOff>
      <xdr:row>21</xdr:row>
      <xdr:rowOff>661719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EFCF5C88-D0A2-4EF5-A861-3685E71C9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124" y="7471535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31" name="Picture 130">
          <a:extLst>
            <a:ext uri="{FF2B5EF4-FFF2-40B4-BE49-F238E27FC236}">
              <a16:creationId xmlns:a16="http://schemas.microsoft.com/office/drawing/2014/main" id="{C42F076B-479A-42F9-9A93-86C5CF194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50" name="Rectangle 149">
          <a:extLst>
            <a:ext uri="{FF2B5EF4-FFF2-40B4-BE49-F238E27FC236}">
              <a16:creationId xmlns:a16="http://schemas.microsoft.com/office/drawing/2014/main" id="{996DEBBC-3A2F-4143-B30B-40BF09B32BB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1" name="Picture 13">
          <a:extLst>
            <a:ext uri="{FF2B5EF4-FFF2-40B4-BE49-F238E27FC236}">
              <a16:creationId xmlns:a16="http://schemas.microsoft.com/office/drawing/2014/main" id="{07C89AC0-93BD-458B-952B-4092E11CE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2" name="Picture 17">
          <a:extLst>
            <a:ext uri="{FF2B5EF4-FFF2-40B4-BE49-F238E27FC236}">
              <a16:creationId xmlns:a16="http://schemas.microsoft.com/office/drawing/2014/main" id="{71C95108-6A05-48DF-A0A1-301B83047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F1FDEA7B-AE20-4EE6-8A78-272E7AE2E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4" name="Pentagone régulier 49">
          <a:extLst>
            <a:ext uri="{FF2B5EF4-FFF2-40B4-BE49-F238E27FC236}">
              <a16:creationId xmlns:a16="http://schemas.microsoft.com/office/drawing/2014/main" id="{4D8E8C3E-49F9-4E47-B4FE-9BC36BD6019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id="{5E550F9B-A55F-4310-8F70-D018FF54935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6" name="Freeform: Shape 155">
          <a:extLst>
            <a:ext uri="{FF2B5EF4-FFF2-40B4-BE49-F238E27FC236}">
              <a16:creationId xmlns:a16="http://schemas.microsoft.com/office/drawing/2014/main" id="{07F95207-932C-4475-B74B-F420C21E5E8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EA27BFBC-E3E0-422F-9F65-BC45E8A80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7679BE31-3F91-4DAE-8871-6D05DFF18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FB559D22-A47D-4554-B34C-BA4383258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id="{704DE74C-8382-4F25-9345-30AA12EDA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1" name="Pentagone régulier 49">
          <a:extLst>
            <a:ext uri="{FF2B5EF4-FFF2-40B4-BE49-F238E27FC236}">
              <a16:creationId xmlns:a16="http://schemas.microsoft.com/office/drawing/2014/main" id="{2E83A0C5-AF47-4F3F-A5D9-4087D911AFDC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68B1DA3E-F47E-4187-83BB-43BFE25AC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id="{E38D63E3-7F19-436D-B43A-DD47FA06F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F0562346-F053-4297-967F-525D27046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9D3391AA-D432-4390-AD59-F211CCD32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029D861F-87CA-4DB6-B926-CC76F70FC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BC3CF3FA-D3A1-47E5-9021-ADD98442A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2A3A70BC-8397-4336-A745-2357F87B4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2A214D8C-B6A1-417E-AC9E-53C9200D8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12BC2D03-C398-4AF9-927F-1D6DAB573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1" name="Oval 170">
          <a:extLst>
            <a:ext uri="{FF2B5EF4-FFF2-40B4-BE49-F238E27FC236}">
              <a16:creationId xmlns:a16="http://schemas.microsoft.com/office/drawing/2014/main" id="{D8F34F8D-E4EB-451E-8A7B-114CA2CFB1E2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C1DE1B8-9056-464F-9485-F4B6262601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E93DCB1-E092-4159-A123-D609E379D1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ADF87270-ACE3-4CE0-AFBA-EC1CB0CB04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3D3FDAA-5797-4146-9F2C-5BCEFEF70D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F345EC52-3ECE-4364-B470-452EA604F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A24A02C5-6A86-44AC-9C7B-E98CC897C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57EEBA7-B28D-4F62-A8DB-519D4A12FA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95DDAB6-3201-4C32-B27E-328DF6F807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E5A53469-8770-434E-9A9A-0F442019BF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2E005030-23E0-4217-8924-16F4EA454D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9D69B5CE-6509-4639-8036-C04668332E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C073FF3F-28EB-49FF-A8C5-F3E13E527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BA2495D-9909-4BC5-A354-D613850323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E218BF6C-6DB9-47BE-BAEE-A3BE2B161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649FE6F-1C5B-4855-A95D-519DFDEFC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599A4085-B5C2-4289-BF3F-4EBFF19CE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AFBFA668-C180-4B84-8B80-BC075E4D18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45382942-E9CD-4745-A79D-4388F1A009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CE159662-5322-41DD-8DD1-29FDA84F0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5DE3869B-3DC7-4F56-AAFA-2AEFE4BF4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81350BE6-7FAA-4EF7-8E41-3EB04B697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2736EF1F-C83F-44EC-A5F6-A1DE7B98AB4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C919E68E-F53C-4E82-8897-FE0D062444F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id="{D7D5B6B0-A025-46B9-9B13-F755CA6F7B3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90" name="Pentagone régulier 49">
          <a:extLst>
            <a:ext uri="{FF2B5EF4-FFF2-40B4-BE49-F238E27FC236}">
              <a16:creationId xmlns:a16="http://schemas.microsoft.com/office/drawing/2014/main" id="{030FE9A9-4894-4C91-824E-9E7A38542EA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861E653F-56E5-4B36-B379-7C1135B30D2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2" name="Oval 91">
          <a:extLst>
            <a:ext uri="{FF2B5EF4-FFF2-40B4-BE49-F238E27FC236}">
              <a16:creationId xmlns:a16="http://schemas.microsoft.com/office/drawing/2014/main" id="{760D940F-DE83-4F97-BC45-DAF060FBB3E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327660</xdr:colOff>
      <xdr:row>12</xdr:row>
      <xdr:rowOff>236220</xdr:rowOff>
    </xdr:from>
    <xdr:to>
      <xdr:col>2</xdr:col>
      <xdr:colOff>666454</xdr:colOff>
      <xdr:row>12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DDE7CAEC-628E-400E-820A-816567D7D418}"/>
            </a:ext>
          </a:extLst>
        </xdr:cNvPr>
        <xdr:cNvGrpSpPr/>
      </xdr:nvGrpSpPr>
      <xdr:grpSpPr>
        <a:xfrm>
          <a:off x="1480185" y="4065270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EFDAC5A8-3E32-45C2-8861-C40B4419D2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65879766-4F5E-4697-9572-77ABFD858C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15</xdr:row>
      <xdr:rowOff>219633</xdr:rowOff>
    </xdr:from>
    <xdr:to>
      <xdr:col>2</xdr:col>
      <xdr:colOff>666454</xdr:colOff>
      <xdr:row>15</xdr:row>
      <xdr:rowOff>506525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D601EC1C-F4C8-43B1-AA33-6AC849E9D838}"/>
            </a:ext>
          </a:extLst>
        </xdr:cNvPr>
        <xdr:cNvGrpSpPr/>
      </xdr:nvGrpSpPr>
      <xdr:grpSpPr>
        <a:xfrm>
          <a:off x="1480185" y="5182158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97319A51-F554-4E8F-92F6-9B2F6086F1F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DE1AFAA1-FE19-43C5-8036-0197FC1B09F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18</xdr:row>
      <xdr:rowOff>218286</xdr:rowOff>
    </xdr:from>
    <xdr:to>
      <xdr:col>2</xdr:col>
      <xdr:colOff>666454</xdr:colOff>
      <xdr:row>18</xdr:row>
      <xdr:rowOff>505178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F132304E-A951-4232-A674-B7D4AEE72EAB}"/>
            </a:ext>
          </a:extLst>
        </xdr:cNvPr>
        <xdr:cNvGrpSpPr/>
      </xdr:nvGrpSpPr>
      <xdr:grpSpPr>
        <a:xfrm>
          <a:off x="1480185" y="6304761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918BEBFC-69EB-497F-AFA7-76D3E70349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84454B9D-B8B6-4D7D-884F-D164666A557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21</xdr:row>
      <xdr:rowOff>216938</xdr:rowOff>
    </xdr:from>
    <xdr:to>
      <xdr:col>2</xdr:col>
      <xdr:colOff>666454</xdr:colOff>
      <xdr:row>21</xdr:row>
      <xdr:rowOff>503830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2C5FBF09-73B4-4365-9F4D-822BDFB4A412}"/>
            </a:ext>
          </a:extLst>
        </xdr:cNvPr>
        <xdr:cNvGrpSpPr/>
      </xdr:nvGrpSpPr>
      <xdr:grpSpPr>
        <a:xfrm>
          <a:off x="1480185" y="7427363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13C17388-3BF7-4EAD-9898-7A19C4CACB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AA078EF1-C48B-4757-970E-D032C25F68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880DC9A2-7DA7-4A0C-A356-E73EC4EE2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C9454904-EA55-4E22-B31C-E66F61CD8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342D160-5FCA-44EC-B586-3BC96635C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424551</xdr:colOff>
      <xdr:row>12</xdr:row>
      <xdr:rowOff>337348</xdr:rowOff>
    </xdr:from>
    <xdr:to>
      <xdr:col>2</xdr:col>
      <xdr:colOff>741651</xdr:colOff>
      <xdr:row>12</xdr:row>
      <xdr:rowOff>669314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2EA9FB7-D1C2-4F89-B533-387BC92FB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0871" y="42159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4677B863-7F73-4DD8-BC27-4ABA479D0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F35D5D0B-333A-49F5-A787-524670C24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3E0299A3-5544-45A3-A89D-AB2E67210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E4498B64-3246-4F3E-929C-DD279317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4094B5D7-DFAF-4058-9BE0-4ED397C9A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E9500900-EA77-4F88-AD3E-6C39F1B60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34C770B5-3287-4627-B9BB-4A6C8A8C4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534747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26" name="Picture 125">
          <a:extLst>
            <a:ext uri="{FF2B5EF4-FFF2-40B4-BE49-F238E27FC236}">
              <a16:creationId xmlns:a16="http://schemas.microsoft.com/office/drawing/2014/main" id="{D38ECC07-BE8B-4AB9-9BE5-ADA8B9BA1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id="{8AE36F2F-B965-43E5-922C-5115D7A67CE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785CBC03-5307-474B-8775-905E5630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27B1D040-110F-4877-9BD4-039E7D47F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36A2A3F3-1C12-4311-9F6E-9161F571F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2" name="Pentagone régulier 49">
          <a:extLst>
            <a:ext uri="{FF2B5EF4-FFF2-40B4-BE49-F238E27FC236}">
              <a16:creationId xmlns:a16="http://schemas.microsoft.com/office/drawing/2014/main" id="{FE21B403-3F99-4FBB-BDFA-DF42762579D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70D07689-4A49-4B75-9DF4-9A9E39EC975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id="{565835D0-9C6D-4493-9AB5-B5C81002560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9A9CEFBE-C2DF-429E-BD3B-A16623C17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A1991655-8497-4EA9-8059-F64AFB2CC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61C8B46E-A22E-49FE-9419-6BE0B6C2C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E65FCD2C-FDFD-4CB9-A2AE-DA62D5D9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9" name="Pentagone régulier 49">
          <a:extLst>
            <a:ext uri="{FF2B5EF4-FFF2-40B4-BE49-F238E27FC236}">
              <a16:creationId xmlns:a16="http://schemas.microsoft.com/office/drawing/2014/main" id="{BF9589D5-B0AE-4288-ADA9-A60FEB3A1EC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FF7BAF61-CFE6-4CE7-986C-395119DCF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920F081D-5F21-46C6-9A8E-F6D1E821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693E5736-0F25-45F5-9AB1-C5DDFBB09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E7A2CBC3-5E82-49B6-8147-637C38D74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FCB7D423-2538-487A-B174-B804E2A42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4DD7A173-5730-43D6-B499-5B29BB11B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C807DB3C-4626-4264-B78B-BE5B633DB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CA19A84B-AD06-46E3-ADD1-B1A1146F9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0928A6FF-13A9-443F-AB5C-FE75B284E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9" name="Oval 168">
          <a:extLst>
            <a:ext uri="{FF2B5EF4-FFF2-40B4-BE49-F238E27FC236}">
              <a16:creationId xmlns:a16="http://schemas.microsoft.com/office/drawing/2014/main" id="{D16E4A36-3B6C-4C98-84BB-952874C7C73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7CF4725-DDEC-4498-9892-A5FE790DCB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EA8D052D-4B92-4BB6-9FEA-ED5AAB156E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2713D55-864C-4403-A281-47C8DF5533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737058E3-D4C8-4113-94B6-31D7EE931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46E12CD1-451D-495E-9E93-E990FD40B8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AD60E0F-007C-42A5-8307-F1C8492AFE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5210A6D9-29D6-43DB-9217-B48D946F14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FCEDEDCD-0D47-4AF1-8E31-2507FAF0C6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2EE52D3C-9C11-4224-926F-18E8C03DE9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92606C83-97F4-4CF5-BC4E-AC2BE459C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8A45FAE6-3ADB-4CC8-8BBF-2175C4DFAC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1C8104D0-7636-49C0-9DD4-E281A5FE29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BE7A23B3-68EC-4658-8813-5077BB015E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DC9CF057-A8F4-4DED-9731-91BAF9F5DC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9CCC6802-FE38-4D0F-A1C2-E25F451AA3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30B3C1ED-8B8B-4FB0-B40F-710BA1CD3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96048E16-5356-4264-9B83-88E6C059BE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E64E3DBE-6FD3-4C60-AD50-49864B909E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EDEB50E5-C22A-496F-B35A-184220F79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B3D5BEAD-E74D-4E06-9ACD-D9F393F2C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5C5E2A94-0347-46D1-8C03-0A0FC68D0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1628FD51-ED4A-4748-B428-053D9AC5714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3DC8208E-E3E1-4062-A52C-36AF42557E9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C75CA98F-F6E0-4DCB-B37C-13B76313E98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0DFA37ED-D975-480B-9006-EA3278F6314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D87E0364-0058-4B9D-B067-0EC0225AB92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90A5A04D-F95F-4FF2-BAD3-6385E542943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312420</xdr:colOff>
      <xdr:row>9</xdr:row>
      <xdr:rowOff>281940</xdr:rowOff>
    </xdr:from>
    <xdr:to>
      <xdr:col>3</xdr:col>
      <xdr:colOff>651214</xdr:colOff>
      <xdr:row>9</xdr:row>
      <xdr:rowOff>568832</xdr:rowOff>
    </xdr:to>
    <xdr:grpSp>
      <xdr:nvGrpSpPr>
        <xdr:cNvPr id="74" name="Group 73">
          <a:extLst>
            <a:ext uri="{FF2B5EF4-FFF2-40B4-BE49-F238E27FC236}">
              <a16:creationId xmlns:a16="http://schemas.microsoft.com/office/drawing/2014/main" id="{D140C3A6-F8CA-49B5-96A3-FF08E1573912}"/>
            </a:ext>
          </a:extLst>
        </xdr:cNvPr>
        <xdr:cNvGrpSpPr/>
      </xdr:nvGrpSpPr>
      <xdr:grpSpPr>
        <a:xfrm>
          <a:off x="2465070" y="2987040"/>
          <a:ext cx="338794" cy="286892"/>
          <a:chOff x="2235570" y="2804160"/>
          <a:chExt cx="338794" cy="286892"/>
        </a:xfrm>
      </xdr:grpSpPr>
      <xdr:sp macro="" textlink="">
        <xdr:nvSpPr>
          <xdr:cNvPr id="75" name="Pentagone régulier 49">
            <a:extLst>
              <a:ext uri="{FF2B5EF4-FFF2-40B4-BE49-F238E27FC236}">
                <a16:creationId xmlns:a16="http://schemas.microsoft.com/office/drawing/2014/main" id="{4E43C49C-AD54-4BE3-B4B8-B18E15C15D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6" name="Oval 75">
            <a:extLst>
              <a:ext uri="{FF2B5EF4-FFF2-40B4-BE49-F238E27FC236}">
                <a16:creationId xmlns:a16="http://schemas.microsoft.com/office/drawing/2014/main" id="{D8776BC7-0F74-4B38-82F4-BC96B0F93B2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144780</xdr:colOff>
      <xdr:row>12</xdr:row>
      <xdr:rowOff>280593</xdr:rowOff>
    </xdr:from>
    <xdr:to>
      <xdr:col>2</xdr:col>
      <xdr:colOff>483574</xdr:colOff>
      <xdr:row>12</xdr:row>
      <xdr:rowOff>567485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F39C45E8-3C15-432A-B9F9-CF28CF743566}"/>
            </a:ext>
          </a:extLst>
        </xdr:cNvPr>
        <xdr:cNvGrpSpPr/>
      </xdr:nvGrpSpPr>
      <xdr:grpSpPr>
        <a:xfrm>
          <a:off x="1297305" y="4109643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id="{C7D644DC-52F1-4A08-96DB-5288C04E8B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9F5A63D7-EF50-4FFF-AC02-50D255068E4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312420</xdr:colOff>
      <xdr:row>15</xdr:row>
      <xdr:rowOff>264006</xdr:rowOff>
    </xdr:from>
    <xdr:to>
      <xdr:col>3</xdr:col>
      <xdr:colOff>651214</xdr:colOff>
      <xdr:row>15</xdr:row>
      <xdr:rowOff>550898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ECA94005-1EDF-4BB2-AEF6-B867F764F5F0}"/>
            </a:ext>
          </a:extLst>
        </xdr:cNvPr>
        <xdr:cNvGrpSpPr/>
      </xdr:nvGrpSpPr>
      <xdr:grpSpPr>
        <a:xfrm>
          <a:off x="2465070" y="5226531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45EC29ED-4F6B-4B2C-BC3A-4BE6A0D871F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6327B1B0-D282-4991-A0FA-1B1D7E0BD7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262658</xdr:rowOff>
    </xdr:from>
    <xdr:to>
      <xdr:col>2</xdr:col>
      <xdr:colOff>628354</xdr:colOff>
      <xdr:row>18</xdr:row>
      <xdr:rowOff>549550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E933127E-7ABF-42F8-99DF-ADFBA56A9026}"/>
            </a:ext>
          </a:extLst>
        </xdr:cNvPr>
        <xdr:cNvGrpSpPr/>
      </xdr:nvGrpSpPr>
      <xdr:grpSpPr>
        <a:xfrm>
          <a:off x="1442085" y="6349133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4D4705B8-E710-426B-9A81-506271CA952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B879DC30-18C6-477E-88B6-3A1ED5DA81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283332</xdr:rowOff>
    </xdr:from>
    <xdr:to>
      <xdr:col>1</xdr:col>
      <xdr:colOff>621587</xdr:colOff>
      <xdr:row>12</xdr:row>
      <xdr:rowOff>621927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33EEAA6C-8CD6-4CE3-85DE-6FE872B96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112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E3C43C9-34DE-4840-96DB-B2FEE46E2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43BBCCA3-43E1-48DC-9513-B315230F4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CA06CD3E-3208-48EC-BD31-0A6A33D45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B097F2D8-F50C-401B-A243-6BCCC22AB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A294EEE5-1F18-4B13-A024-71E0E4309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9A4CD179-2762-49F9-A67C-C707406C6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34" name="Picture 272">
          <a:extLst>
            <a:ext uri="{FF2B5EF4-FFF2-40B4-BE49-F238E27FC236}">
              <a16:creationId xmlns:a16="http://schemas.microsoft.com/office/drawing/2014/main" id="{C0D97416-72C6-4E7D-8658-145613FB0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9122A897-904B-467D-8772-3B476E8EA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15</xdr:row>
      <xdr:rowOff>363329</xdr:rowOff>
    </xdr:from>
    <xdr:to>
      <xdr:col>3</xdr:col>
      <xdr:colOff>422004</xdr:colOff>
      <xdr:row>15</xdr:row>
      <xdr:rowOff>710028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id="{9768B7DC-BBCD-445F-906D-C36003E35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15</xdr:row>
      <xdr:rowOff>363998</xdr:rowOff>
    </xdr:from>
    <xdr:to>
      <xdr:col>3</xdr:col>
      <xdr:colOff>840136</xdr:colOff>
      <xdr:row>15</xdr:row>
      <xdr:rowOff>695964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1FA4F8EF-D638-4D85-83B2-015BEF73E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7" name="Picture 126">
          <a:extLst>
            <a:ext uri="{FF2B5EF4-FFF2-40B4-BE49-F238E27FC236}">
              <a16:creationId xmlns:a16="http://schemas.microsoft.com/office/drawing/2014/main" id="{D19413CB-478A-4E67-8E01-6973DF9D0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03B2E239-970C-46A6-AC66-7978A9562F0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1" name="Picture 13">
          <a:extLst>
            <a:ext uri="{FF2B5EF4-FFF2-40B4-BE49-F238E27FC236}">
              <a16:creationId xmlns:a16="http://schemas.microsoft.com/office/drawing/2014/main" id="{B53E747D-75F9-4CA5-84CF-209ABF722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id="{3E9672F7-CBF0-4F8B-8BCC-A28BBD7D3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185E10F0-5E06-4F12-8322-83F82A455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229F755B-B0CA-4D27-BD87-995C657EC00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9" name="Freeform: Shape 158">
          <a:extLst>
            <a:ext uri="{FF2B5EF4-FFF2-40B4-BE49-F238E27FC236}">
              <a16:creationId xmlns:a16="http://schemas.microsoft.com/office/drawing/2014/main" id="{BF84DFCB-FFC7-4398-BCB1-206322288A8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0" name="Freeform: Shape 159">
          <a:extLst>
            <a:ext uri="{FF2B5EF4-FFF2-40B4-BE49-F238E27FC236}">
              <a16:creationId xmlns:a16="http://schemas.microsoft.com/office/drawing/2014/main" id="{27715F07-015D-49A8-9092-53E2DADC98B9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id="{19733A52-DF6F-4AC1-BE5A-5B27F5DB7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8C299DA3-F17F-47B2-A5FE-FC4E79098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id="{F3F8AE38-ACA7-4670-8DB1-DCB16B523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id="{A4C62A5E-2283-43A7-BFCD-943B21B1D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id="{B8149516-A426-4332-B186-CDF3B2EBEAF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438C967F-C337-4A25-9C96-D3DD76A9E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id="{BFFDE4E8-2090-4548-B744-C30248FD3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id="{6F0F0EAD-997A-4CAC-96BA-EA3DBA548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BA76E6A9-6824-4C7E-B4D7-428819E4C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5D32548A-7ED2-46F7-9B5D-33426CADE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ED3980C2-3B0D-4604-90C3-B2EACB47E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EBA287F7-250A-4CD7-8948-72BEAF2C6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id="{AE35CAE4-CD12-4018-B3A2-B54C919F7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id="{B4C17C4E-7190-4876-A6EF-CD700E041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876ED59E-A3BA-42C1-9154-AE7BECFABFCC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DB527927-C775-40F2-B6FB-BE02146F3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7660CB62-BCCE-4EF9-BDCF-27901DA02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33E436D-DEF7-4B81-BACA-25925D4D9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27D3BCF-26E9-4890-9662-97FF74A89D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6D1998D9-BEFB-48E6-A8D2-57B1BFC9AE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35184072-6A89-417C-BF1D-7B0FAEB553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6FB564AA-9FC9-4721-8064-A027D580E0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28CC7BD-89BC-439A-BFB1-DA2024E51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8999682B-31F5-499A-9744-4A3043251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1ED1D3E1-CEEA-4CF4-B451-BD642715B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96FF3713-AC06-4999-B5F6-165492086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708AF9D5-90C4-4626-ADFA-D43819F53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CC63D0C0-6436-467F-80FE-9C1B3F1942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797009C0-0537-492A-9F44-00ED63B8AB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45B880A-2853-49F9-963C-EBED249DD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325E7256-10EC-4284-AC2F-BD6023A384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DC089C59-AB9B-4C72-9AA3-56303C1EB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8272D318-5194-410A-9DE9-A9876A954C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60B8721F-2765-454D-ACE6-2F3C1E5347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58BBFD22-6CDB-41B0-B335-7BA237E472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FFC5F67-D1D7-4B62-946A-8241FB733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5BF855CF-028B-4FD0-AA83-49EFE3F2D1D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19EB44EB-14EC-4A89-A56D-DF20B04837F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DE05BBB6-0A2E-4CC2-8420-C800FC7C601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F26F04A5-9B4D-43EE-91A9-DF1E8B67E01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5E6C5070-61AE-4262-810B-01295E03FA2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3AF15176-D388-48C8-8F2C-B62AE86C98E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424551</xdr:colOff>
      <xdr:row>12</xdr:row>
      <xdr:rowOff>367828</xdr:rowOff>
    </xdr:from>
    <xdr:to>
      <xdr:col>3</xdr:col>
      <xdr:colOff>741651</xdr:colOff>
      <xdr:row>12</xdr:row>
      <xdr:rowOff>699794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57BFC6EA-7BAB-4152-881E-3D4B6E0B8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60031" y="42464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312420</xdr:colOff>
      <xdr:row>9</xdr:row>
      <xdr:rowOff>312420</xdr:rowOff>
    </xdr:from>
    <xdr:to>
      <xdr:col>4</xdr:col>
      <xdr:colOff>651214</xdr:colOff>
      <xdr:row>9</xdr:row>
      <xdr:rowOff>599312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0BD8C907-339A-4C33-9732-4FE437E8495A}"/>
            </a:ext>
          </a:extLst>
        </xdr:cNvPr>
        <xdr:cNvGrpSpPr/>
      </xdr:nvGrpSpPr>
      <xdr:grpSpPr>
        <a:xfrm>
          <a:off x="3465195" y="301752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id="{58C4E311-BE14-491D-A865-FFA815B25E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id="{26CD749B-49E9-42EE-96E4-AF90456605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144780</xdr:colOff>
      <xdr:row>12</xdr:row>
      <xdr:rowOff>311073</xdr:rowOff>
    </xdr:from>
    <xdr:to>
      <xdr:col>3</xdr:col>
      <xdr:colOff>483574</xdr:colOff>
      <xdr:row>12</xdr:row>
      <xdr:rowOff>597965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3DCB7292-3D17-43E3-A04E-9DD2D0918E54}"/>
            </a:ext>
          </a:extLst>
        </xdr:cNvPr>
        <xdr:cNvGrpSpPr/>
      </xdr:nvGrpSpPr>
      <xdr:grpSpPr>
        <a:xfrm>
          <a:off x="2297430" y="4140123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A55E5253-BE38-4E38-9B95-69F1DD780E4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E50F427B-D804-467F-9A91-9BBAEBB9221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15</xdr:row>
      <xdr:rowOff>294486</xdr:rowOff>
    </xdr:from>
    <xdr:to>
      <xdr:col>4</xdr:col>
      <xdr:colOff>651214</xdr:colOff>
      <xdr:row>15</xdr:row>
      <xdr:rowOff>581378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822EA50E-B3BE-4A6B-84FC-83649C249C4A}"/>
            </a:ext>
          </a:extLst>
        </xdr:cNvPr>
        <xdr:cNvGrpSpPr/>
      </xdr:nvGrpSpPr>
      <xdr:grpSpPr>
        <a:xfrm>
          <a:off x="3465195" y="525701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36075331-19C8-4AB1-BAAF-53DCE66F88C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CC7D5FF1-9610-48EE-8D8A-14244D79AA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289560</xdr:colOff>
      <xdr:row>18</xdr:row>
      <xdr:rowOff>293138</xdr:rowOff>
    </xdr:from>
    <xdr:to>
      <xdr:col>3</xdr:col>
      <xdr:colOff>628354</xdr:colOff>
      <xdr:row>18</xdr:row>
      <xdr:rowOff>580030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0129E4F5-FF14-4FF3-BE53-9B2E99704A1B}"/>
            </a:ext>
          </a:extLst>
        </xdr:cNvPr>
        <xdr:cNvGrpSpPr/>
      </xdr:nvGrpSpPr>
      <xdr:grpSpPr>
        <a:xfrm>
          <a:off x="2442210" y="637961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04D29086-F6D3-4AEB-84E5-DDBB13BEA8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06E5577A-6D9D-46B7-B533-D9276CF363D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330957</xdr:rowOff>
    </xdr:from>
    <xdr:to>
      <xdr:col>2</xdr:col>
      <xdr:colOff>637294</xdr:colOff>
      <xdr:row>12</xdr:row>
      <xdr:rowOff>669552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5C91CE3A-BB6C-4068-AA68-691BFD28B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1600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D87469AC-04BD-43DF-820F-6CF2F349F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C939C92F-1A18-469C-BFE7-0951208F4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14548BD2-9E53-4715-9C00-3B27F24E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A171E8C6-0FE4-4990-98C4-647D7F8D7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9F989741-C120-4E4B-AD7B-A9A3DBBC0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CF43545C-C50F-4F8D-9183-ED61A321D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id="{D7F3FA05-13B0-4E67-9ECD-EC0C2DC23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B9013357-996D-49CB-BFF6-385C87DE8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15</xdr:row>
      <xdr:rowOff>378569</xdr:rowOff>
    </xdr:from>
    <xdr:to>
      <xdr:col>4</xdr:col>
      <xdr:colOff>406764</xdr:colOff>
      <xdr:row>15</xdr:row>
      <xdr:rowOff>725268</xdr:rowOff>
    </xdr:to>
    <xdr:pic>
      <xdr:nvPicPr>
        <xdr:cNvPr id="140" name="Picture 272">
          <a:extLst>
            <a:ext uri="{FF2B5EF4-FFF2-40B4-BE49-F238E27FC236}">
              <a16:creationId xmlns:a16="http://schemas.microsoft.com/office/drawing/2014/main" id="{BD2D7D11-4851-465E-B63C-275EE2B48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532394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15</xdr:row>
      <xdr:rowOff>379238</xdr:rowOff>
    </xdr:from>
    <xdr:to>
      <xdr:col>4</xdr:col>
      <xdr:colOff>824896</xdr:colOff>
      <xdr:row>15</xdr:row>
      <xdr:rowOff>711204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41394CE9-BAA9-4881-96A7-A8BD2AEA0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532461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id="{C45F1983-AE3E-4651-BD18-5BB49002C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FBFEA529-A32E-4F02-8AC3-D180DCCB4B0A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5F6D129A-60BD-458C-91EB-09F8B85A9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81F12B15-CB57-4D7D-A37E-54792405B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id="{D9B5479F-B5BD-449F-B110-DDAFBF6FF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61" name="Pentagone régulier 49">
          <a:extLst>
            <a:ext uri="{FF2B5EF4-FFF2-40B4-BE49-F238E27FC236}">
              <a16:creationId xmlns:a16="http://schemas.microsoft.com/office/drawing/2014/main" id="{DA04315F-4575-4389-AC63-E3C94D1F2B8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62" name="Freeform: Shape 161">
          <a:extLst>
            <a:ext uri="{FF2B5EF4-FFF2-40B4-BE49-F238E27FC236}">
              <a16:creationId xmlns:a16="http://schemas.microsoft.com/office/drawing/2014/main" id="{6B7B55A7-5A30-4F12-94C4-A84287D3A5E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3" name="Freeform: Shape 162">
          <a:extLst>
            <a:ext uri="{FF2B5EF4-FFF2-40B4-BE49-F238E27FC236}">
              <a16:creationId xmlns:a16="http://schemas.microsoft.com/office/drawing/2014/main" id="{793602A6-D52A-4170-B1DC-65299CBD802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id="{7479E12F-7FE3-44FE-B948-CC960EC33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5" name="Picture 248">
          <a:extLst>
            <a:ext uri="{FF2B5EF4-FFF2-40B4-BE49-F238E27FC236}">
              <a16:creationId xmlns:a16="http://schemas.microsoft.com/office/drawing/2014/main" id="{F998231E-8AC0-400E-A6A9-EFB664D7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6" name="Picture 248">
          <a:extLst>
            <a:ext uri="{FF2B5EF4-FFF2-40B4-BE49-F238E27FC236}">
              <a16:creationId xmlns:a16="http://schemas.microsoft.com/office/drawing/2014/main" id="{37CC809C-8636-41A2-97A9-17749AF71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7" name="Picture 248">
          <a:extLst>
            <a:ext uri="{FF2B5EF4-FFF2-40B4-BE49-F238E27FC236}">
              <a16:creationId xmlns:a16="http://schemas.microsoft.com/office/drawing/2014/main" id="{5B9C7A71-3AA6-4B1E-8242-475AC970F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8" name="Pentagone régulier 49">
          <a:extLst>
            <a:ext uri="{FF2B5EF4-FFF2-40B4-BE49-F238E27FC236}">
              <a16:creationId xmlns:a16="http://schemas.microsoft.com/office/drawing/2014/main" id="{B5999032-14FB-4716-9A28-78C391AAEB6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9" name="Picture 13">
          <a:extLst>
            <a:ext uri="{FF2B5EF4-FFF2-40B4-BE49-F238E27FC236}">
              <a16:creationId xmlns:a16="http://schemas.microsoft.com/office/drawing/2014/main" id="{74C0FBAE-6E5A-4480-A721-5D8C12DD3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70" name="Picture 13">
          <a:extLst>
            <a:ext uri="{FF2B5EF4-FFF2-40B4-BE49-F238E27FC236}">
              <a16:creationId xmlns:a16="http://schemas.microsoft.com/office/drawing/2014/main" id="{1C1A612D-80F8-4EB9-B716-D780ADA27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71" name="Picture 13">
          <a:extLst>
            <a:ext uri="{FF2B5EF4-FFF2-40B4-BE49-F238E27FC236}">
              <a16:creationId xmlns:a16="http://schemas.microsoft.com/office/drawing/2014/main" id="{4654CDC1-BC43-4C66-934F-95DDE2FC6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247A9EED-9B9C-44E1-B302-76964BE7B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786582B3-453E-4571-AC38-072878C2D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6C41CC6F-710C-43CD-9420-2500E1543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FC8D766B-3DCB-40C8-8CFA-9176BCB2C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E4DFAF11-C30D-4386-81F2-E7D7CE78E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7D0FAA71-5616-403C-9B24-6A00EBD93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8" name="Oval 177">
          <a:extLst>
            <a:ext uri="{FF2B5EF4-FFF2-40B4-BE49-F238E27FC236}">
              <a16:creationId xmlns:a16="http://schemas.microsoft.com/office/drawing/2014/main" id="{C2B2835E-3236-46C5-9220-756DC30718B6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74EEE4C3-1A38-4409-8C2A-41907D21E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E83FC66E-2E21-497D-9D28-D40F8D9354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7535C32-C72F-4580-AFE8-7B0BA178B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3096AD98-5023-4F36-BFF8-F41D1DCE6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2F28248D-4399-4B43-A465-3E0337F5E0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678E9295-D500-492C-BFD8-8D7E4380FE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BE8F3EDE-BA3F-4538-A930-A687EA2D2B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A9FFC0E8-3080-4A5E-A6F5-12E6FC91D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285899FD-FF9F-485E-B3F1-8B50AC5BFF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438474CE-53B2-4CBF-82A8-D80DD933B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5DF8E380-2E4D-44BF-9742-99E0C52DEB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C695D43F-DBA6-4D71-B9DB-968481EF45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E8E3C5BB-186A-4A71-8603-E507B83D0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920163C-2252-462F-863E-FB04C7C023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B29232E2-0B78-4ACC-9C6B-D4C1F7B5B3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52D51FF9-6868-488A-98EC-1F55748BE6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E328FDAD-C539-4ED6-920F-FB045A4747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354AA7FB-A2A4-4FDD-AE6F-1DC152D64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FD4F7F01-BF91-44BE-8F03-C5DA08B48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9DE580FD-37EC-4E3D-87E1-CC3D3EA58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3EF6A2BB-FB0E-4218-9011-FD6DCC2C2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7EA47CD4-DB42-46DE-8809-A691D92A712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FD900119-270F-41AF-9197-7EA7FC7AAB1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22EEA209-A33A-429B-B712-AF4A9DA0CCA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1E11AA06-E2E6-438D-A48D-957D46A3569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id="{F97A6CEE-7F6E-4B86-BA63-DF4FAB017CF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48729B23-8FA6-42AC-BF91-7C8A2318470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447411</xdr:colOff>
      <xdr:row>12</xdr:row>
      <xdr:rowOff>322108</xdr:rowOff>
    </xdr:from>
    <xdr:to>
      <xdr:col>4</xdr:col>
      <xdr:colOff>764511</xdr:colOff>
      <xdr:row>12</xdr:row>
      <xdr:rowOff>654074</xdr:rowOff>
    </xdr:to>
    <xdr:pic>
      <xdr:nvPicPr>
        <xdr:cNvPr id="77" name="Picture 17">
          <a:extLst>
            <a:ext uri="{FF2B5EF4-FFF2-40B4-BE49-F238E27FC236}">
              <a16:creationId xmlns:a16="http://schemas.microsoft.com/office/drawing/2014/main" id="{3753573F-2865-4B53-B753-068F33D5A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82051" y="420068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335280</xdr:colOff>
      <xdr:row>9</xdr:row>
      <xdr:rowOff>266700</xdr:rowOff>
    </xdr:from>
    <xdr:to>
      <xdr:col>5</xdr:col>
      <xdr:colOff>674074</xdr:colOff>
      <xdr:row>9</xdr:row>
      <xdr:rowOff>553592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2433011C-DA16-4DCA-ABDB-A4BB1B834C46}"/>
            </a:ext>
          </a:extLst>
        </xdr:cNvPr>
        <xdr:cNvGrpSpPr/>
      </xdr:nvGrpSpPr>
      <xdr:grpSpPr>
        <a:xfrm>
          <a:off x="4488180" y="2971800"/>
          <a:ext cx="338794" cy="286892"/>
          <a:chOff x="2235570" y="2804160"/>
          <a:chExt cx="338794" cy="286892"/>
        </a:xfrm>
      </xdr:grpSpPr>
      <xdr:sp macro="" textlink="">
        <xdr:nvSpPr>
          <xdr:cNvPr id="79" name="Pentagone régulier 49">
            <a:extLst>
              <a:ext uri="{FF2B5EF4-FFF2-40B4-BE49-F238E27FC236}">
                <a16:creationId xmlns:a16="http://schemas.microsoft.com/office/drawing/2014/main" id="{37CF76C9-40F2-43C6-9780-B002C3B399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0" name="Oval 79">
            <a:extLst>
              <a:ext uri="{FF2B5EF4-FFF2-40B4-BE49-F238E27FC236}">
                <a16:creationId xmlns:a16="http://schemas.microsoft.com/office/drawing/2014/main" id="{4BDE01F9-6B94-42D5-920A-2BA816C83CF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167640</xdr:colOff>
      <xdr:row>12</xdr:row>
      <xdr:rowOff>265353</xdr:rowOff>
    </xdr:from>
    <xdr:to>
      <xdr:col>4</xdr:col>
      <xdr:colOff>506434</xdr:colOff>
      <xdr:row>12</xdr:row>
      <xdr:rowOff>552245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47DACC73-B433-4165-9284-42A3315CEC1A}"/>
            </a:ext>
          </a:extLst>
        </xdr:cNvPr>
        <xdr:cNvGrpSpPr/>
      </xdr:nvGrpSpPr>
      <xdr:grpSpPr>
        <a:xfrm>
          <a:off x="3320415" y="4094403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466512E9-3222-4DAD-9D92-8B642A3B1AC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C6BBA212-572B-494B-A9AD-22109075679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335280</xdr:colOff>
      <xdr:row>15</xdr:row>
      <xdr:rowOff>248766</xdr:rowOff>
    </xdr:from>
    <xdr:to>
      <xdr:col>5</xdr:col>
      <xdr:colOff>674074</xdr:colOff>
      <xdr:row>15</xdr:row>
      <xdr:rowOff>535658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7BDC5F01-D90C-4973-BE35-2AC31BD05282}"/>
            </a:ext>
          </a:extLst>
        </xdr:cNvPr>
        <xdr:cNvGrpSpPr/>
      </xdr:nvGrpSpPr>
      <xdr:grpSpPr>
        <a:xfrm>
          <a:off x="4488180" y="5211291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741D29E2-A06A-4E27-ACE7-BF048F1EDE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F4D25543-D5CA-40B4-B40B-AE43893707E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18</xdr:row>
      <xdr:rowOff>247418</xdr:rowOff>
    </xdr:from>
    <xdr:to>
      <xdr:col>4</xdr:col>
      <xdr:colOff>651214</xdr:colOff>
      <xdr:row>18</xdr:row>
      <xdr:rowOff>534310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2CCEDC36-752D-4CDA-BC48-ACF9F4EAE222}"/>
            </a:ext>
          </a:extLst>
        </xdr:cNvPr>
        <xdr:cNvGrpSpPr/>
      </xdr:nvGrpSpPr>
      <xdr:grpSpPr>
        <a:xfrm>
          <a:off x="3465195" y="6333893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A21AD7F2-3ABD-4463-8002-3F257660A8B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A497F469-5581-408A-8D72-AB1E6D9C004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311907</xdr:rowOff>
    </xdr:from>
    <xdr:to>
      <xdr:col>3</xdr:col>
      <xdr:colOff>621582</xdr:colOff>
      <xdr:row>12</xdr:row>
      <xdr:rowOff>650502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id="{B6E976DA-395E-49A0-87C7-91107E7A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1409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BAB6B89E-A221-4BE8-B25A-2F389FBB9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FC7E4E83-66B9-4E70-8AC9-094C0B67A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A260C16A-55C0-4C2E-9705-602555794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BEC40732-CAF3-405C-A1CD-70B13D27B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2E3DD2A6-E0E3-4481-8567-EEC1D4E0B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8013387B-BF66-4359-AA60-20B52129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33" name="Picture 272">
          <a:extLst>
            <a:ext uri="{FF2B5EF4-FFF2-40B4-BE49-F238E27FC236}">
              <a16:creationId xmlns:a16="http://schemas.microsoft.com/office/drawing/2014/main" id="{85876273-5D1D-4430-B6CE-D1536034C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CA9F27E7-8EC2-494C-A7A1-B6E65977B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15</xdr:row>
      <xdr:rowOff>370949</xdr:rowOff>
    </xdr:from>
    <xdr:to>
      <xdr:col>5</xdr:col>
      <xdr:colOff>414384</xdr:colOff>
      <xdr:row>15</xdr:row>
      <xdr:rowOff>717648</xdr:rowOff>
    </xdr:to>
    <xdr:pic>
      <xdr:nvPicPr>
        <xdr:cNvPr id="136" name="Picture 272">
          <a:extLst>
            <a:ext uri="{FF2B5EF4-FFF2-40B4-BE49-F238E27FC236}">
              <a16:creationId xmlns:a16="http://schemas.microsoft.com/office/drawing/2014/main" id="{11F50FA5-8F00-43F7-B42A-14F925C97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531632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15</xdr:row>
      <xdr:rowOff>371618</xdr:rowOff>
    </xdr:from>
    <xdr:to>
      <xdr:col>5</xdr:col>
      <xdr:colOff>832516</xdr:colOff>
      <xdr:row>15</xdr:row>
      <xdr:rowOff>703584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id="{E42EA56C-E322-4A40-B32A-656B5ECDD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531699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365185</xdr:colOff>
      <xdr:row>9</xdr:row>
      <xdr:rowOff>0</xdr:rowOff>
    </xdr:from>
    <xdr:to>
      <xdr:col>5</xdr:col>
      <xdr:colOff>700655</xdr:colOff>
      <xdr:row>9</xdr:row>
      <xdr:rowOff>345698</xdr:rowOff>
    </xdr:to>
    <xdr:pic>
      <xdr:nvPicPr>
        <xdr:cNvPr id="138" name="Picture 23">
          <a:extLst>
            <a:ext uri="{FF2B5EF4-FFF2-40B4-BE49-F238E27FC236}">
              <a16:creationId xmlns:a16="http://schemas.microsoft.com/office/drawing/2014/main" id="{E36CC08B-C1B3-4AA6-9574-C02FD58E2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4098985" y="2697480"/>
          <a:ext cx="335470" cy="345698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id="{36F98947-D452-4548-88FD-CF614CBC6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97" name="Rectangle 196">
          <a:extLst>
            <a:ext uri="{FF2B5EF4-FFF2-40B4-BE49-F238E27FC236}">
              <a16:creationId xmlns:a16="http://schemas.microsoft.com/office/drawing/2014/main" id="{94FCDF96-8149-488A-BEB6-58EAB925A51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98" name="Picture 13">
          <a:extLst>
            <a:ext uri="{FF2B5EF4-FFF2-40B4-BE49-F238E27FC236}">
              <a16:creationId xmlns:a16="http://schemas.microsoft.com/office/drawing/2014/main" id="{422D750B-B9CF-45C8-AB45-8732E0845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99" name="Picture 17">
          <a:extLst>
            <a:ext uri="{FF2B5EF4-FFF2-40B4-BE49-F238E27FC236}">
              <a16:creationId xmlns:a16="http://schemas.microsoft.com/office/drawing/2014/main" id="{468B4FC3-4AA4-4B9F-8275-C3A79DE0F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00" name="Picture 273">
          <a:extLst>
            <a:ext uri="{FF2B5EF4-FFF2-40B4-BE49-F238E27FC236}">
              <a16:creationId xmlns:a16="http://schemas.microsoft.com/office/drawing/2014/main" id="{A6548E35-74E2-44EB-9F5A-38650EB98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01" name="Pentagone régulier 49">
          <a:extLst>
            <a:ext uri="{FF2B5EF4-FFF2-40B4-BE49-F238E27FC236}">
              <a16:creationId xmlns:a16="http://schemas.microsoft.com/office/drawing/2014/main" id="{ABC21B4F-2404-482E-B3E0-F685F489702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02" name="Freeform: Shape 201">
          <a:extLst>
            <a:ext uri="{FF2B5EF4-FFF2-40B4-BE49-F238E27FC236}">
              <a16:creationId xmlns:a16="http://schemas.microsoft.com/office/drawing/2014/main" id="{D0FE85E0-8438-46F7-B5BD-9A3831675C7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03" name="Freeform: Shape 202">
          <a:extLst>
            <a:ext uri="{FF2B5EF4-FFF2-40B4-BE49-F238E27FC236}">
              <a16:creationId xmlns:a16="http://schemas.microsoft.com/office/drawing/2014/main" id="{23E41CBA-8EE2-4E88-93B7-D325327E7C4D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04" name="Picture 248">
          <a:extLst>
            <a:ext uri="{FF2B5EF4-FFF2-40B4-BE49-F238E27FC236}">
              <a16:creationId xmlns:a16="http://schemas.microsoft.com/office/drawing/2014/main" id="{29AD8295-D709-40DF-91AD-C68E0781D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05" name="Picture 248">
          <a:extLst>
            <a:ext uri="{FF2B5EF4-FFF2-40B4-BE49-F238E27FC236}">
              <a16:creationId xmlns:a16="http://schemas.microsoft.com/office/drawing/2014/main" id="{0711AE08-D0DF-477A-994E-50374E1FB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06" name="Picture 248">
          <a:extLst>
            <a:ext uri="{FF2B5EF4-FFF2-40B4-BE49-F238E27FC236}">
              <a16:creationId xmlns:a16="http://schemas.microsoft.com/office/drawing/2014/main" id="{538FD43E-F645-4A29-906D-0DA15B884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07" name="Picture 248">
          <a:extLst>
            <a:ext uri="{FF2B5EF4-FFF2-40B4-BE49-F238E27FC236}">
              <a16:creationId xmlns:a16="http://schemas.microsoft.com/office/drawing/2014/main" id="{75B9F4E7-B8CB-40B2-8B01-E390B90EF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08" name="Pentagone régulier 49">
          <a:extLst>
            <a:ext uri="{FF2B5EF4-FFF2-40B4-BE49-F238E27FC236}">
              <a16:creationId xmlns:a16="http://schemas.microsoft.com/office/drawing/2014/main" id="{D258478D-F430-45CA-AEA2-3251321F5EB7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09" name="Picture 13">
          <a:extLst>
            <a:ext uri="{FF2B5EF4-FFF2-40B4-BE49-F238E27FC236}">
              <a16:creationId xmlns:a16="http://schemas.microsoft.com/office/drawing/2014/main" id="{6A6CFB86-921F-4F77-8124-4E672FB38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10" name="Picture 13">
          <a:extLst>
            <a:ext uri="{FF2B5EF4-FFF2-40B4-BE49-F238E27FC236}">
              <a16:creationId xmlns:a16="http://schemas.microsoft.com/office/drawing/2014/main" id="{A279400A-7FEF-4A2C-9DE6-3D55ECB8E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11" name="Picture 13">
          <a:extLst>
            <a:ext uri="{FF2B5EF4-FFF2-40B4-BE49-F238E27FC236}">
              <a16:creationId xmlns:a16="http://schemas.microsoft.com/office/drawing/2014/main" id="{D530FDE4-A68C-446E-A315-7CC75C65A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12" name="Picture 17">
          <a:extLst>
            <a:ext uri="{FF2B5EF4-FFF2-40B4-BE49-F238E27FC236}">
              <a16:creationId xmlns:a16="http://schemas.microsoft.com/office/drawing/2014/main" id="{AFB438C4-ADB3-4FFF-B835-237494154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13" name="Picture 273">
          <a:extLst>
            <a:ext uri="{FF2B5EF4-FFF2-40B4-BE49-F238E27FC236}">
              <a16:creationId xmlns:a16="http://schemas.microsoft.com/office/drawing/2014/main" id="{A35ABA5E-4998-439D-A584-0217E33A5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14" name="Picture 17">
          <a:extLst>
            <a:ext uri="{FF2B5EF4-FFF2-40B4-BE49-F238E27FC236}">
              <a16:creationId xmlns:a16="http://schemas.microsoft.com/office/drawing/2014/main" id="{2E4C43FC-0B81-411A-8480-356C0238D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5" name="Picture 273">
          <a:extLst>
            <a:ext uri="{FF2B5EF4-FFF2-40B4-BE49-F238E27FC236}">
              <a16:creationId xmlns:a16="http://schemas.microsoft.com/office/drawing/2014/main" id="{28A8B946-F00B-4CEA-9FC4-474A9EA23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6" name="Picture 17">
          <a:extLst>
            <a:ext uri="{FF2B5EF4-FFF2-40B4-BE49-F238E27FC236}">
              <a16:creationId xmlns:a16="http://schemas.microsoft.com/office/drawing/2014/main" id="{BC70F8BF-30DA-428E-9566-3CE63D748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7" name="Picture 273">
          <a:extLst>
            <a:ext uri="{FF2B5EF4-FFF2-40B4-BE49-F238E27FC236}">
              <a16:creationId xmlns:a16="http://schemas.microsoft.com/office/drawing/2014/main" id="{6E144BBC-B7E0-4814-95A6-36C0945D8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8" name="Oval 217">
          <a:extLst>
            <a:ext uri="{FF2B5EF4-FFF2-40B4-BE49-F238E27FC236}">
              <a16:creationId xmlns:a16="http://schemas.microsoft.com/office/drawing/2014/main" id="{1B132596-CD4D-4A99-B24F-B740CAD2219D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4D8B9256-3C3C-446D-9B2F-C2C7C2B39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1E3ACAD6-AA54-4049-A7F2-861751A526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519C3564-EB23-48D6-AD60-B5EABEC7C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C053841A-2561-49D7-A97E-B2178294B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010CD3B5-A6C5-4467-A028-8FA0AD119C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E5FCC14B-BEFC-4D60-A44A-539D965F1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AA75ACDA-6C42-4D91-B6AD-BFC02823B0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88B210AD-A1F1-4A5C-9170-C7F77D286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C33A0AE-58CF-43F4-A095-E0B9C837F2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BF2151D0-F09F-47F2-8004-60FC5CC177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C75F6637-A49A-40FF-B8F6-6F947B954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F59D283F-8576-47B4-A3D4-53AC03B1A0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F91B7668-72F8-4500-9B2A-E55FB77BC0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D1517D34-E487-4127-93A9-2D02A9E478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2308F416-E226-44BB-B391-DA1B833DB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D0A7491F-B4EB-46B1-BC06-717CDB750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9B34B38C-F499-4D2E-87DF-9CF812B52D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384CAB5A-D038-40A8-B2AA-AB3443CC1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2975B427-0554-4984-B69D-F9EF5BCFAB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6C3EDEFF-9B51-4C8A-9885-0F5D4E0E2A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2D4101B4-8B90-4682-80FC-12EC68D900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D94E9B02-3725-4CA1-82C6-4FEECEA2B1E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31AC22EA-75FC-492D-8435-70F1F10BD74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A99ABE17-08B7-47E4-82B5-30E1828E5D2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7BA14BB1-8EAA-43FC-A0C7-62335F8F14F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7E12467A-A2A2-4B60-8090-60F8F414866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id="{05973C8E-7CC6-4241-848F-E1E7D012293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455031</xdr:colOff>
      <xdr:row>12</xdr:row>
      <xdr:rowOff>344968</xdr:rowOff>
    </xdr:from>
    <xdr:to>
      <xdr:col>5</xdr:col>
      <xdr:colOff>772131</xdr:colOff>
      <xdr:row>12</xdr:row>
      <xdr:rowOff>676934</xdr:rowOff>
    </xdr:to>
    <xdr:pic>
      <xdr:nvPicPr>
        <xdr:cNvPr id="75" name="Picture 17">
          <a:extLst>
            <a:ext uri="{FF2B5EF4-FFF2-40B4-BE49-F238E27FC236}">
              <a16:creationId xmlns:a16="http://schemas.microsoft.com/office/drawing/2014/main" id="{BF0E68DF-5677-4D00-B9B4-74E78861D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88831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342900</xdr:colOff>
      <xdr:row>9</xdr:row>
      <xdr:rowOff>289560</xdr:rowOff>
    </xdr:from>
    <xdr:to>
      <xdr:col>6</xdr:col>
      <xdr:colOff>681694</xdr:colOff>
      <xdr:row>9</xdr:row>
      <xdr:rowOff>576452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8C0ACB5A-8CB4-4B64-9752-DFD933B01982}"/>
            </a:ext>
          </a:extLst>
        </xdr:cNvPr>
        <xdr:cNvGrpSpPr/>
      </xdr:nvGrpSpPr>
      <xdr:grpSpPr>
        <a:xfrm>
          <a:off x="5495925" y="299466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AB6F1EFC-B78F-4FFC-A013-CEBED679B6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9BA5F59D-0C1B-4971-AE13-56FEDEB0BB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175260</xdr:colOff>
      <xdr:row>12</xdr:row>
      <xdr:rowOff>288213</xdr:rowOff>
    </xdr:from>
    <xdr:to>
      <xdr:col>5</xdr:col>
      <xdr:colOff>514054</xdr:colOff>
      <xdr:row>12</xdr:row>
      <xdr:rowOff>575105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49988340-F9FA-4788-81E7-57FFACF958E0}"/>
            </a:ext>
          </a:extLst>
        </xdr:cNvPr>
        <xdr:cNvGrpSpPr/>
      </xdr:nvGrpSpPr>
      <xdr:grpSpPr>
        <a:xfrm>
          <a:off x="4328160" y="411726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37DD17EA-9D11-4041-8565-C221541210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255A49F2-9D21-4FA4-B680-2F40230509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342900</xdr:colOff>
      <xdr:row>15</xdr:row>
      <xdr:rowOff>271626</xdr:rowOff>
    </xdr:from>
    <xdr:to>
      <xdr:col>6</xdr:col>
      <xdr:colOff>681694</xdr:colOff>
      <xdr:row>15</xdr:row>
      <xdr:rowOff>558518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26075A01-01D8-45B6-9D96-667DAC22130C}"/>
            </a:ext>
          </a:extLst>
        </xdr:cNvPr>
        <xdr:cNvGrpSpPr/>
      </xdr:nvGrpSpPr>
      <xdr:grpSpPr>
        <a:xfrm>
          <a:off x="5495925" y="5234151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903D5CE1-B567-4A13-82FE-4F2C1B36339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5000C4DD-6EC1-4086-ACD2-99C34654774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18</xdr:row>
      <xdr:rowOff>270278</xdr:rowOff>
    </xdr:from>
    <xdr:to>
      <xdr:col>5</xdr:col>
      <xdr:colOff>658834</xdr:colOff>
      <xdr:row>18</xdr:row>
      <xdr:rowOff>557170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8EE162E1-8533-42E7-B845-9ED1EA1610C0}"/>
            </a:ext>
          </a:extLst>
        </xdr:cNvPr>
        <xdr:cNvGrpSpPr/>
      </xdr:nvGrpSpPr>
      <xdr:grpSpPr>
        <a:xfrm>
          <a:off x="4472940" y="6356753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6DEE599D-211C-4E2A-BB1E-142275B5291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8D7479BA-1E08-436E-8F1D-0E1EF6823E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292857</xdr:rowOff>
    </xdr:from>
    <xdr:to>
      <xdr:col>4</xdr:col>
      <xdr:colOff>653007</xdr:colOff>
      <xdr:row>12</xdr:row>
      <xdr:rowOff>631452</xdr:rowOff>
    </xdr:to>
    <xdr:pic>
      <xdr:nvPicPr>
        <xdr:cNvPr id="99" name="Picture 273">
          <a:extLst>
            <a:ext uri="{FF2B5EF4-FFF2-40B4-BE49-F238E27FC236}">
              <a16:creationId xmlns:a16="http://schemas.microsoft.com/office/drawing/2014/main" id="{84841E9E-058E-44DC-98A1-AB4121912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BC0BBCA1-B24D-4BE1-B8E9-2C920C27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202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F39B7627-3D8F-4C65-A3D5-C3451AD09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9C4781DD-07D4-4702-BE66-EA2021EC4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0CDDA808-C78D-4169-9567-3FC162086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B60807B1-31BE-4DCD-8D03-303355335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59D4CF78-62B7-4E8D-AAB4-F53A3BC44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33" name="Picture 272">
          <a:extLst>
            <a:ext uri="{FF2B5EF4-FFF2-40B4-BE49-F238E27FC236}">
              <a16:creationId xmlns:a16="http://schemas.microsoft.com/office/drawing/2014/main" id="{2AFA6EB8-DA5D-46A9-B221-126DE7B0C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CC1A3855-18AC-4BB4-A5C9-3BE26D2F5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15</xdr:row>
      <xdr:rowOff>363329</xdr:rowOff>
    </xdr:from>
    <xdr:to>
      <xdr:col>6</xdr:col>
      <xdr:colOff>437244</xdr:colOff>
      <xdr:row>15</xdr:row>
      <xdr:rowOff>710028</xdr:rowOff>
    </xdr:to>
    <xdr:pic>
      <xdr:nvPicPr>
        <xdr:cNvPr id="136" name="Picture 272">
          <a:extLst>
            <a:ext uri="{FF2B5EF4-FFF2-40B4-BE49-F238E27FC236}">
              <a16:creationId xmlns:a16="http://schemas.microsoft.com/office/drawing/2014/main" id="{5B6E5E15-EB26-4B3A-955E-98680B78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15</xdr:row>
      <xdr:rowOff>363998</xdr:rowOff>
    </xdr:from>
    <xdr:to>
      <xdr:col>6</xdr:col>
      <xdr:colOff>855376</xdr:colOff>
      <xdr:row>15</xdr:row>
      <xdr:rowOff>695964</xdr:rowOff>
    </xdr:to>
    <xdr:pic>
      <xdr:nvPicPr>
        <xdr:cNvPr id="137" name="Picture 17">
          <a:extLst>
            <a:ext uri="{FF2B5EF4-FFF2-40B4-BE49-F238E27FC236}">
              <a16:creationId xmlns:a16="http://schemas.microsoft.com/office/drawing/2014/main" id="{93507723-A4D1-44A6-B995-A9EEE5C56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388620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id="{0F2B8538-DF48-4FBF-BD8F-5D4FA35C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15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8" name="Rectangle 137">
          <a:extLst>
            <a:ext uri="{FF2B5EF4-FFF2-40B4-BE49-F238E27FC236}">
              <a16:creationId xmlns:a16="http://schemas.microsoft.com/office/drawing/2014/main" id="{2B58898F-0DD2-4168-9A73-0E16AED1AF4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4" name="Picture 13">
          <a:extLst>
            <a:ext uri="{FF2B5EF4-FFF2-40B4-BE49-F238E27FC236}">
              <a16:creationId xmlns:a16="http://schemas.microsoft.com/office/drawing/2014/main" id="{4CF96DF3-3A92-419B-AC7A-9A55528CE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14D65163-F525-4DA5-8B66-AC137C283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AD35E7CD-80D7-4DB4-A11E-D35FDCF46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id="{9F902F14-A6F4-4A0F-8754-9ACC22F8C85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8" name="Freeform: Shape 157">
          <a:extLst>
            <a:ext uri="{FF2B5EF4-FFF2-40B4-BE49-F238E27FC236}">
              <a16:creationId xmlns:a16="http://schemas.microsoft.com/office/drawing/2014/main" id="{21F1B878-6376-4B02-AFAA-4CA75C997DE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9" name="Freeform: Shape 158">
          <a:extLst>
            <a:ext uri="{FF2B5EF4-FFF2-40B4-BE49-F238E27FC236}">
              <a16:creationId xmlns:a16="http://schemas.microsoft.com/office/drawing/2014/main" id="{38DD53E1-62DC-40E6-A73F-9CCE51D5AEB4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id="{606E09A1-FF5B-4545-B176-6CFC04497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id="{EA0B18E4-7A40-4643-A4C3-6493FAA98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3BEC11F2-4FC6-4B3B-9CBF-0C9DF3C12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id="{511DBC1B-9775-4042-82D7-E2EC710AD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4" name="Pentagone régulier 49">
          <a:extLst>
            <a:ext uri="{FF2B5EF4-FFF2-40B4-BE49-F238E27FC236}">
              <a16:creationId xmlns:a16="http://schemas.microsoft.com/office/drawing/2014/main" id="{B0B73D7C-E287-46A3-AEE6-82CEFF49F26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id="{CE5742CF-9053-4AF3-80CA-B6C2A5D26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820650C6-7147-4DD0-B050-D6EC4DCC9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id="{00ED9AE0-01BD-423D-B626-135063E92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BCBADD81-347D-408D-9975-A2D14EE42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B35F825A-BF84-4E29-B9D2-1822EECAA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0" name="Picture 17">
          <a:extLst>
            <a:ext uri="{FF2B5EF4-FFF2-40B4-BE49-F238E27FC236}">
              <a16:creationId xmlns:a16="http://schemas.microsoft.com/office/drawing/2014/main" id="{3B4F65C8-37C8-4142-9117-3A84C1C23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1" name="Picture 273">
          <a:extLst>
            <a:ext uri="{FF2B5EF4-FFF2-40B4-BE49-F238E27FC236}">
              <a16:creationId xmlns:a16="http://schemas.microsoft.com/office/drawing/2014/main" id="{7F37E841-92C8-46A8-A604-60B9AC0F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2" name="Picture 17">
          <a:extLst>
            <a:ext uri="{FF2B5EF4-FFF2-40B4-BE49-F238E27FC236}">
              <a16:creationId xmlns:a16="http://schemas.microsoft.com/office/drawing/2014/main" id="{BED3256F-4EFB-4D91-9460-BD7966FB4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3" name="Picture 273">
          <a:extLst>
            <a:ext uri="{FF2B5EF4-FFF2-40B4-BE49-F238E27FC236}">
              <a16:creationId xmlns:a16="http://schemas.microsoft.com/office/drawing/2014/main" id="{F21E014B-226F-4FF7-A25E-EBC29AC49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4" name="Oval 173">
          <a:extLst>
            <a:ext uri="{FF2B5EF4-FFF2-40B4-BE49-F238E27FC236}">
              <a16:creationId xmlns:a16="http://schemas.microsoft.com/office/drawing/2014/main" id="{57DD16AE-F643-4C9A-A772-1B3E4827705D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84B88AC1-D0DD-4E36-9369-48139DBFE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B50CE285-E2F7-48D2-BDEF-77D065A580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7B60B00-5A3A-4ED7-B10E-D17951E0F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8CD42C6-9982-4016-997F-B02738CA23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1AA8472-8906-4051-B7AD-A61EF421FB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3F277AC1-BD57-4534-B69F-7A7386E861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ED58B96B-6E73-4BC3-A3DA-392D251CE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E22014C-D117-44D0-B6B7-208A089D2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7774F31-7E87-4087-B2A2-0C397AEA9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3616E5D9-4C43-4BD4-B2F2-4172DE5C0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5A216C50-59DA-4A4E-A42D-41B998A7EC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C4881DE4-C220-4068-B1D8-24E6F35E79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DAC5E5D3-61D0-4941-BA22-98FE201C45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E7AE6DD7-E5DF-4E45-9F44-7997E7D54D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3AD73851-DF66-480B-9696-A7E8C715E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C205AA2A-A80F-4B9E-8C68-4AFCEC3A5D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71D0045C-4FDA-442B-A909-C5087CCE1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5849455F-2EF9-4698-A2C7-51D4EA0C7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5E947A76-F0A6-4A27-9E9C-8461EC6E7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507FFCCB-D374-44FE-950A-02619E6F3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3A8E4D0A-48B4-458F-94AA-E06B56FEBC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DE934769-EA7A-4173-980E-5B088F4E33D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16B5498A-4813-471B-A20B-A626644D357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19405F3F-70DD-4677-B7FA-13F7D33D798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007B73EA-B4B0-44F2-B846-B745DFD83AC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347B8CD5-0E1D-4B71-8E93-BD5D058492D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BF743110-7321-45C0-BAF0-FF0A219985D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439791</xdr:colOff>
      <xdr:row>12</xdr:row>
      <xdr:rowOff>291628</xdr:rowOff>
    </xdr:from>
    <xdr:to>
      <xdr:col>6</xdr:col>
      <xdr:colOff>756891</xdr:colOff>
      <xdr:row>12</xdr:row>
      <xdr:rowOff>623594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79EE0ECB-5DB7-4530-9C1A-9A7342B77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7275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327660</xdr:colOff>
      <xdr:row>9</xdr:row>
      <xdr:rowOff>236220</xdr:rowOff>
    </xdr:from>
    <xdr:to>
      <xdr:col>7</xdr:col>
      <xdr:colOff>666454</xdr:colOff>
      <xdr:row>9</xdr:row>
      <xdr:rowOff>523112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BD1B32DC-D895-4994-BA6E-747AA54C6688}"/>
            </a:ext>
          </a:extLst>
        </xdr:cNvPr>
        <xdr:cNvGrpSpPr/>
      </xdr:nvGrpSpPr>
      <xdr:grpSpPr>
        <a:xfrm>
          <a:off x="6480810" y="294132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id="{B258AF37-8087-4CC0-BC32-66E767F3069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id="{55CEB13D-BA01-41BA-B9A5-AB4D93C0F7B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160020</xdr:colOff>
      <xdr:row>12</xdr:row>
      <xdr:rowOff>234873</xdr:rowOff>
    </xdr:from>
    <xdr:to>
      <xdr:col>6</xdr:col>
      <xdr:colOff>498814</xdr:colOff>
      <xdr:row>12</xdr:row>
      <xdr:rowOff>521765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E8B5C202-F280-46A0-8026-F3A40DF46668}"/>
            </a:ext>
          </a:extLst>
        </xdr:cNvPr>
        <xdr:cNvGrpSpPr/>
      </xdr:nvGrpSpPr>
      <xdr:grpSpPr>
        <a:xfrm>
          <a:off x="5313045" y="4063923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6228E030-D546-4B67-9192-E8DB5B69A9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1E359B43-36EC-486A-A9B9-3AE810DC0A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15</xdr:row>
      <xdr:rowOff>218286</xdr:rowOff>
    </xdr:from>
    <xdr:to>
      <xdr:col>7</xdr:col>
      <xdr:colOff>666454</xdr:colOff>
      <xdr:row>15</xdr:row>
      <xdr:rowOff>505178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3524DF5B-2A1D-4DA6-9055-18464C0352FB}"/>
            </a:ext>
          </a:extLst>
        </xdr:cNvPr>
        <xdr:cNvGrpSpPr/>
      </xdr:nvGrpSpPr>
      <xdr:grpSpPr>
        <a:xfrm>
          <a:off x="6480810" y="518081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A37FD3C9-DE0C-4F1F-8FC5-EBCFDF060D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74E6D6F1-2FBE-46C6-B97C-F34AB34D8E5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18</xdr:row>
      <xdr:rowOff>216938</xdr:rowOff>
    </xdr:from>
    <xdr:to>
      <xdr:col>6</xdr:col>
      <xdr:colOff>643594</xdr:colOff>
      <xdr:row>18</xdr:row>
      <xdr:rowOff>503830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77F07EA5-500B-4975-BF6A-EC49E5D950F0}"/>
            </a:ext>
          </a:extLst>
        </xdr:cNvPr>
        <xdr:cNvGrpSpPr/>
      </xdr:nvGrpSpPr>
      <xdr:grpSpPr>
        <a:xfrm>
          <a:off x="5457825" y="630341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BE0A0C2F-D58D-4768-A0BB-DA2ECC34BBF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549692AB-D70E-41FA-A0C5-DCFA98C4B3C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226182</xdr:rowOff>
    </xdr:from>
    <xdr:to>
      <xdr:col>5</xdr:col>
      <xdr:colOff>637297</xdr:colOff>
      <xdr:row>12</xdr:row>
      <xdr:rowOff>564777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F2A2BE1B-39FA-4492-8738-C316AB593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0552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FC46234B-B4C1-4049-875C-FAF89E83D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EDAD2C42-DDA0-4C6F-80F4-DB0FDB73F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6223DFDF-4A8F-458C-994A-FB9E338F9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54A0F89E-60B0-455D-A973-222D58D8C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288BD605-C0D5-4468-BFBE-56C899D1D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0FD3D469-C720-4F84-9CC1-27A7BC9D0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34" name="Picture 272">
          <a:extLst>
            <a:ext uri="{FF2B5EF4-FFF2-40B4-BE49-F238E27FC236}">
              <a16:creationId xmlns:a16="http://schemas.microsoft.com/office/drawing/2014/main" id="{B257E67B-E746-4EDB-ABFE-B02CE18A7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6F489087-7953-4CA5-B1E3-08398C991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15</xdr:row>
      <xdr:rowOff>386189</xdr:rowOff>
    </xdr:from>
    <xdr:to>
      <xdr:col>7</xdr:col>
      <xdr:colOff>406764</xdr:colOff>
      <xdr:row>15</xdr:row>
      <xdr:rowOff>732888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id="{517F6915-1CFF-48D6-9E0F-40BD1DE0F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533156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15</xdr:row>
      <xdr:rowOff>386858</xdr:rowOff>
    </xdr:from>
    <xdr:to>
      <xdr:col>7</xdr:col>
      <xdr:colOff>824896</xdr:colOff>
      <xdr:row>15</xdr:row>
      <xdr:rowOff>718824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4512B215-0AAF-43DC-B6C9-D6D5E8D08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533223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30" name="Picture 129">
          <a:extLst>
            <a:ext uri="{FF2B5EF4-FFF2-40B4-BE49-F238E27FC236}">
              <a16:creationId xmlns:a16="http://schemas.microsoft.com/office/drawing/2014/main" id="{421CE6C3-3E1F-4CE0-AE36-E27B7EF6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78D76F8A-7CBE-438C-8992-4C82871C20C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7F18AC36-9770-475B-82F5-2794FB03E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82F5B719-5716-44EB-87C0-49832B8A2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90079C19-6736-4D67-A6B2-95644405F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1" name="Pentagone régulier 49">
          <a:extLst>
            <a:ext uri="{FF2B5EF4-FFF2-40B4-BE49-F238E27FC236}">
              <a16:creationId xmlns:a16="http://schemas.microsoft.com/office/drawing/2014/main" id="{4C5837D9-9EF3-4548-975C-4EFDF9E0EB3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730BB656-23C9-4771-A13D-07F0A91047D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id="{91279AD3-48D0-41D7-A4C2-6125F936222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CB553779-347A-4DFE-91BF-48B73921C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3D7D2D86-2CE8-43A1-A9DE-A392F903C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id="{4F6687B7-1689-4891-88FE-A327D30B0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id="{750F25AC-2D94-4553-814A-B6CF36C99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id="{091F846C-2F2E-475E-985C-D999AB3D4A8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B76AF622-1623-49B3-BC82-3DE90F6D4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id="{3CE7C6C2-612A-4656-80C5-B099D4D6A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id="{03A45DB2-E70C-4BCF-9AF7-3BF9283B1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0C66A825-140B-4BD1-97BB-076E12A8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F4BF93B1-56E7-454E-96A2-2D22FE338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C85571D0-7419-4766-92BC-DB6AB4F9A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7D9E274F-EE86-4F18-9709-7C66E84F9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id="{6CCAA7FD-275D-4DE0-88C4-5DB2647B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id="{56BE5353-CC79-4FCD-92D2-918B8B56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FD5EE790-40F5-4A08-A6A8-A44C14F7C5C1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015D832-C05A-4224-ACC3-659380A04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6658C811-E0CC-4D60-930A-6DD28E352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F917A03-BAB5-43B0-AF18-47942D64E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7A2FA8F-8C0C-4AAD-AB76-AFA6AC9625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65AD9685-F88B-4073-AEC9-A24BC93A26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B1C52C9F-5C51-429A-9790-3032CACB93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3FACF35F-A888-4BC2-BEAD-A223ABEA25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41A93E1E-5F75-44B2-A910-0D20259298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B36EE6BB-0914-4074-85B7-620D113D9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E474A6CB-E5F9-432F-B1F9-EDF27D2385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569C17C-C409-4331-B4B4-D21FF7986A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1B32DBCE-EC43-48C1-8EAD-880E6133A1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7FDD40D3-9938-4E43-AE1C-A4CC98B3D2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C6834525-C688-46BE-A504-09899CB5A8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88E411D-B2AF-4714-B0E7-9FB10444B1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3D75B079-33E2-45F3-BC99-57F7BAD404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F9CB7BB7-ACF6-4592-9D04-339A7BEC34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23EE67C7-E7A4-444D-8045-BC6777A803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7CC23662-3D6D-431B-B721-D79F8BF68A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F8894CF6-9D9B-48BF-8715-1C5B68EA62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2576AA28-BCDF-4DC6-988F-6A2DF5E44F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3BA79730-78EC-41D7-B2CB-7F8CB1BDD94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F02477E8-93A1-4F8C-BA38-4B7A24B4805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3A815380-B0DC-4842-B230-8C45F698B58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37041F1B-0638-4BD1-802F-E1C8F2D7F9B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A74AF6DB-380B-412C-A4FE-20A5E1CDCBC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E04A348A-635E-4609-A309-B61A1FDDFC7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477891</xdr:colOff>
      <xdr:row>12</xdr:row>
      <xdr:rowOff>329728</xdr:rowOff>
    </xdr:from>
    <xdr:to>
      <xdr:col>7</xdr:col>
      <xdr:colOff>794991</xdr:colOff>
      <xdr:row>12</xdr:row>
      <xdr:rowOff>661694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D86850F3-3F5A-4C1E-A80A-EDD541F98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10011" y="420830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304800</xdr:colOff>
      <xdr:row>12</xdr:row>
      <xdr:rowOff>236220</xdr:rowOff>
    </xdr:from>
    <xdr:to>
      <xdr:col>1</xdr:col>
      <xdr:colOff>643594</xdr:colOff>
      <xdr:row>12</xdr:row>
      <xdr:rowOff>523112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ECC45FB5-875E-46DA-91E2-7BDE5AE76D92}"/>
            </a:ext>
          </a:extLst>
        </xdr:cNvPr>
        <xdr:cNvGrpSpPr/>
      </xdr:nvGrpSpPr>
      <xdr:grpSpPr>
        <a:xfrm>
          <a:off x="457200" y="406527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id="{2B18E827-6D9E-49C9-83C0-0EB39B1882D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id="{0F92E1E8-882C-4D8A-8911-A02D881EC95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12</xdr:row>
      <xdr:rowOff>272973</xdr:rowOff>
    </xdr:from>
    <xdr:to>
      <xdr:col>7</xdr:col>
      <xdr:colOff>536914</xdr:colOff>
      <xdr:row>12</xdr:row>
      <xdr:rowOff>559865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AB7B3647-94F5-4584-8229-C8A8615A8F2D}"/>
            </a:ext>
          </a:extLst>
        </xdr:cNvPr>
        <xdr:cNvGrpSpPr/>
      </xdr:nvGrpSpPr>
      <xdr:grpSpPr>
        <a:xfrm>
          <a:off x="6351270" y="4102023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51D94951-B715-4160-A8AC-F07A546ACD3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AE28D2F7-3053-477D-BC2D-ED16833BA7E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304800</xdr:colOff>
      <xdr:row>18</xdr:row>
      <xdr:rowOff>218286</xdr:rowOff>
    </xdr:from>
    <xdr:to>
      <xdr:col>1</xdr:col>
      <xdr:colOff>643594</xdr:colOff>
      <xdr:row>18</xdr:row>
      <xdr:rowOff>505178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B8137EF6-5C1A-4391-9913-4F8882BACB9F}"/>
            </a:ext>
          </a:extLst>
        </xdr:cNvPr>
        <xdr:cNvGrpSpPr/>
      </xdr:nvGrpSpPr>
      <xdr:grpSpPr>
        <a:xfrm>
          <a:off x="457200" y="630476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45154755-A000-4F33-AB63-69FB6A14F0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C5C943EB-FAD3-4369-A49E-54340EF3AB3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342900</xdr:colOff>
      <xdr:row>18</xdr:row>
      <xdr:rowOff>255038</xdr:rowOff>
    </xdr:from>
    <xdr:to>
      <xdr:col>7</xdr:col>
      <xdr:colOff>681694</xdr:colOff>
      <xdr:row>18</xdr:row>
      <xdr:rowOff>541930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617E5CB4-7A8A-4D9C-83AC-A0D0B94B0D7F}"/>
            </a:ext>
          </a:extLst>
        </xdr:cNvPr>
        <xdr:cNvGrpSpPr/>
      </xdr:nvGrpSpPr>
      <xdr:grpSpPr>
        <a:xfrm>
          <a:off x="6496050" y="634151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593128B9-8105-46D5-B79D-4637C52509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8C02BAD0-36B8-4CA8-8A8A-3F7AC6C91D8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235707</xdr:rowOff>
    </xdr:from>
    <xdr:to>
      <xdr:col>6</xdr:col>
      <xdr:colOff>621583</xdr:colOff>
      <xdr:row>12</xdr:row>
      <xdr:rowOff>574302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F9B1DF0D-2EB7-46FF-B1CF-D8020B5A5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0647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9DF5D6A8-7595-4775-962C-50946E3CB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549DEEAA-74F2-4A76-B0E5-2F93FBD94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70CF6E43-1480-4EC0-932A-11ED5DE79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5317985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0" name="Picture 239">
          <a:extLst>
            <a:ext uri="{FF2B5EF4-FFF2-40B4-BE49-F238E27FC236}">
              <a16:creationId xmlns:a16="http://schemas.microsoft.com/office/drawing/2014/main" id="{5A778A41-5508-4A0C-BA9F-4648B7BF7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1" name="Picture 17">
          <a:extLst>
            <a:ext uri="{FF2B5EF4-FFF2-40B4-BE49-F238E27FC236}">
              <a16:creationId xmlns:a16="http://schemas.microsoft.com/office/drawing/2014/main" id="{48C45504-926C-42D6-B16C-14DCBB9E6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3" name="Picture 273">
          <a:extLst>
            <a:ext uri="{FF2B5EF4-FFF2-40B4-BE49-F238E27FC236}">
              <a16:creationId xmlns:a16="http://schemas.microsoft.com/office/drawing/2014/main" id="{11011A22-8777-4F37-BFB0-4411EDB19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31" name="Picture 272">
          <a:extLst>
            <a:ext uri="{FF2B5EF4-FFF2-40B4-BE49-F238E27FC236}">
              <a16:creationId xmlns:a16="http://schemas.microsoft.com/office/drawing/2014/main" id="{E7713960-C5A6-4484-BD54-A65C2A9E4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71919F65-F404-411E-BFEA-86A716BD3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18</xdr:row>
      <xdr:rowOff>378569</xdr:rowOff>
    </xdr:from>
    <xdr:to>
      <xdr:col>1</xdr:col>
      <xdr:colOff>422004</xdr:colOff>
      <xdr:row>18</xdr:row>
      <xdr:rowOff>725268</xdr:rowOff>
    </xdr:to>
    <xdr:pic>
      <xdr:nvPicPr>
        <xdr:cNvPr id="134" name="Picture 272">
          <a:extLst>
            <a:ext uri="{FF2B5EF4-FFF2-40B4-BE49-F238E27FC236}">
              <a16:creationId xmlns:a16="http://schemas.microsoft.com/office/drawing/2014/main" id="{86B2F5BC-E95A-44F5-BDF9-E4626F11C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644408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18</xdr:row>
      <xdr:rowOff>379238</xdr:rowOff>
    </xdr:from>
    <xdr:to>
      <xdr:col>1</xdr:col>
      <xdr:colOff>840136</xdr:colOff>
      <xdr:row>18</xdr:row>
      <xdr:rowOff>711204</xdr:rowOff>
    </xdr:to>
    <xdr:pic>
      <xdr:nvPicPr>
        <xdr:cNvPr id="135" name="Picture 17">
          <a:extLst>
            <a:ext uri="{FF2B5EF4-FFF2-40B4-BE49-F238E27FC236}">
              <a16:creationId xmlns:a16="http://schemas.microsoft.com/office/drawing/2014/main" id="{6BF8CA1B-ED32-4A4B-978D-7CA8F1DA9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644475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38" name="Picture 137">
          <a:extLst>
            <a:ext uri="{FF2B5EF4-FFF2-40B4-BE49-F238E27FC236}">
              <a16:creationId xmlns:a16="http://schemas.microsoft.com/office/drawing/2014/main" id="{0D9261F2-D6B4-45ED-92D8-E9AA277E1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6D59408E-35F4-4136-BD62-2F263835341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3F93CE28-0F13-4E8B-AF57-0ED482E2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7176677C-BF82-43E4-9404-EA85C81EF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D4DB5C38-9A42-47FB-B313-09E259438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53EEC23F-0CB8-46B4-8197-BE57498D5B7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BEFD4592-297C-42CE-9A14-6F420D778B9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0" name="Freeform: Shape 159">
          <a:extLst>
            <a:ext uri="{FF2B5EF4-FFF2-40B4-BE49-F238E27FC236}">
              <a16:creationId xmlns:a16="http://schemas.microsoft.com/office/drawing/2014/main" id="{2694D562-33F6-4466-94EA-0D755045FDF3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id="{03C28718-6C8B-487D-985B-6AC8F91BD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7D00DCF1-21D1-4BBB-BACC-8E02FEABC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3" name="Picture 248">
          <a:extLst>
            <a:ext uri="{FF2B5EF4-FFF2-40B4-BE49-F238E27FC236}">
              <a16:creationId xmlns:a16="http://schemas.microsoft.com/office/drawing/2014/main" id="{6B6D2224-66AF-4104-B516-BF684A5CE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4" name="Picture 248">
          <a:extLst>
            <a:ext uri="{FF2B5EF4-FFF2-40B4-BE49-F238E27FC236}">
              <a16:creationId xmlns:a16="http://schemas.microsoft.com/office/drawing/2014/main" id="{66DE8B37-1346-4F1F-BB5D-A53ECCCAC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5" name="Pentagone régulier 49">
          <a:extLst>
            <a:ext uri="{FF2B5EF4-FFF2-40B4-BE49-F238E27FC236}">
              <a16:creationId xmlns:a16="http://schemas.microsoft.com/office/drawing/2014/main" id="{683E7F88-FB2D-45F2-8938-614AE70929A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2CFA2B26-ABE6-43C4-AE20-A30E2CCB4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7" name="Picture 13">
          <a:extLst>
            <a:ext uri="{FF2B5EF4-FFF2-40B4-BE49-F238E27FC236}">
              <a16:creationId xmlns:a16="http://schemas.microsoft.com/office/drawing/2014/main" id="{6887F94A-4893-4584-88A5-645E1333A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8" name="Picture 13">
          <a:extLst>
            <a:ext uri="{FF2B5EF4-FFF2-40B4-BE49-F238E27FC236}">
              <a16:creationId xmlns:a16="http://schemas.microsoft.com/office/drawing/2014/main" id="{D8236913-ED4D-4C14-9CBB-B50980741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26BC6253-7D84-4BFE-9C6A-490A1BBF4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C7FB43BE-0EF4-4465-BE77-C266ABAF3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4CEF0AA2-A33F-417E-8720-2AAB3D167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38EFA775-3851-4D28-BBFA-47E0FAD2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3" name="Picture 17">
          <a:extLst>
            <a:ext uri="{FF2B5EF4-FFF2-40B4-BE49-F238E27FC236}">
              <a16:creationId xmlns:a16="http://schemas.microsoft.com/office/drawing/2014/main" id="{80579DD4-F699-4A23-9784-262CC7654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4" name="Picture 273">
          <a:extLst>
            <a:ext uri="{FF2B5EF4-FFF2-40B4-BE49-F238E27FC236}">
              <a16:creationId xmlns:a16="http://schemas.microsoft.com/office/drawing/2014/main" id="{416EF594-6749-4525-9E54-9AA5E1801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5" name="Oval 174">
          <a:extLst>
            <a:ext uri="{FF2B5EF4-FFF2-40B4-BE49-F238E27FC236}">
              <a16:creationId xmlns:a16="http://schemas.microsoft.com/office/drawing/2014/main" id="{80D3CEA9-33D0-4FA7-8CB5-528BDA496217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4B998E40-8967-4763-AAC3-429ACD4372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301FD67B-4905-4F96-A2F3-346BC9F052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9A37066B-15D9-4318-AB7E-6F5CA874C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9246E8A4-4036-4199-917A-C52585F79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376160B-62D7-4332-B43B-88A2D6933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1E86332B-2C42-4094-A1F2-5898C31AB4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341F056D-712F-4EEB-B028-C7A22C37F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23D5EA9F-E0EF-4BAD-8C96-94E9A5749B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ED248650-BAA8-42EA-8D05-7CA8902F02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B52A9BD9-A1BB-402A-AC5E-CB679D05B4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C32895D8-682F-4553-A759-20AFC3F56B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B7ABA72-A259-4387-AA8C-F73400D062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5922D581-D4D5-45A5-9709-3FF4147351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ADB0CF9A-AF74-473E-A1E2-6D0D892E0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040717B-D13E-4D63-BAEE-4C957B4E2D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FEFD2B2-DBF1-4D3E-BCB5-B31891225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C2566D4-3991-4D6D-BCDB-192AF720A3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D45B7C63-4FD6-4A0B-AA4F-1F8AEA835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17A3EF1A-7C48-4EFB-80AD-93BA2DDDB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C5939C77-7D41-4BE5-9687-2004EFB3B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AC808D79-13E9-461B-8859-C9173B8C45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BD71223A-4EAF-4C27-A8A8-7EE19338634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87622DB5-1461-4F2A-942B-2EA8C5278CF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4A482741-CA84-4E48-AF0B-569FB56D9B9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419A76BC-3097-4C54-9CF5-5BF32FDE06E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8120CDE1-EBFF-4721-94A5-DBE87166AA6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7" name="Oval 86">
          <a:extLst>
            <a:ext uri="{FF2B5EF4-FFF2-40B4-BE49-F238E27FC236}">
              <a16:creationId xmlns:a16="http://schemas.microsoft.com/office/drawing/2014/main" id="{0BB2E86D-D73F-4555-889D-34432F8D522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470271</xdr:colOff>
      <xdr:row>15</xdr:row>
      <xdr:rowOff>268768</xdr:rowOff>
    </xdr:from>
    <xdr:to>
      <xdr:col>1</xdr:col>
      <xdr:colOff>787371</xdr:colOff>
      <xdr:row>15</xdr:row>
      <xdr:rowOff>600734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63970B66-803E-4C00-BF3F-03689433F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7431" y="529796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358140</xdr:colOff>
      <xdr:row>12</xdr:row>
      <xdr:rowOff>228600</xdr:rowOff>
    </xdr:from>
    <xdr:to>
      <xdr:col>2</xdr:col>
      <xdr:colOff>696934</xdr:colOff>
      <xdr:row>12</xdr:row>
      <xdr:rowOff>515492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3B3021D6-3504-46E1-9DC3-839628577103}"/>
            </a:ext>
          </a:extLst>
        </xdr:cNvPr>
        <xdr:cNvGrpSpPr/>
      </xdr:nvGrpSpPr>
      <xdr:grpSpPr>
        <a:xfrm>
          <a:off x="1510665" y="4057650"/>
          <a:ext cx="338794" cy="286892"/>
          <a:chOff x="2235570" y="2804160"/>
          <a:chExt cx="338794" cy="286892"/>
        </a:xfrm>
      </xdr:grpSpPr>
      <xdr:sp macro="" textlink="">
        <xdr:nvSpPr>
          <xdr:cNvPr id="76" name="Pentagone régulier 49">
            <a:extLst>
              <a:ext uri="{FF2B5EF4-FFF2-40B4-BE49-F238E27FC236}">
                <a16:creationId xmlns:a16="http://schemas.microsoft.com/office/drawing/2014/main" id="{91924759-D893-4CEA-BEB8-2434A44F85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7" name="Oval 76">
            <a:extLst>
              <a:ext uri="{FF2B5EF4-FFF2-40B4-BE49-F238E27FC236}">
                <a16:creationId xmlns:a16="http://schemas.microsoft.com/office/drawing/2014/main" id="{107B431A-BE09-49DE-AADA-E0E66BD3D3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190500</xdr:colOff>
      <xdr:row>15</xdr:row>
      <xdr:rowOff>212013</xdr:rowOff>
    </xdr:from>
    <xdr:to>
      <xdr:col>1</xdr:col>
      <xdr:colOff>529294</xdr:colOff>
      <xdr:row>15</xdr:row>
      <xdr:rowOff>498905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6CB1932E-5085-4792-9447-C7144226C4C0}"/>
            </a:ext>
          </a:extLst>
        </xdr:cNvPr>
        <xdr:cNvGrpSpPr/>
      </xdr:nvGrpSpPr>
      <xdr:grpSpPr>
        <a:xfrm>
          <a:off x="342900" y="5174538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C46EA1A4-2612-436C-91C8-8337D37DBF7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6F9ABF6A-FE50-4099-913D-2EBE12BA0CF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358140</xdr:colOff>
      <xdr:row>18</xdr:row>
      <xdr:rowOff>210666</xdr:rowOff>
    </xdr:from>
    <xdr:to>
      <xdr:col>2</xdr:col>
      <xdr:colOff>696934</xdr:colOff>
      <xdr:row>18</xdr:row>
      <xdr:rowOff>497558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8FA3EC64-98BC-4C6E-9283-D91EBBC2A2B2}"/>
            </a:ext>
          </a:extLst>
        </xdr:cNvPr>
        <xdr:cNvGrpSpPr/>
      </xdr:nvGrpSpPr>
      <xdr:grpSpPr>
        <a:xfrm>
          <a:off x="1510665" y="6297141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15D3FF8C-FE14-4B34-863F-C2DF881CECE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01491E5F-E80F-4D8E-B57F-1E7221F7C75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335280</xdr:colOff>
      <xdr:row>21</xdr:row>
      <xdr:rowOff>209318</xdr:rowOff>
    </xdr:from>
    <xdr:to>
      <xdr:col>1</xdr:col>
      <xdr:colOff>674074</xdr:colOff>
      <xdr:row>21</xdr:row>
      <xdr:rowOff>496210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EACB830E-490F-4F0E-A067-BD452395AEBE}"/>
            </a:ext>
          </a:extLst>
        </xdr:cNvPr>
        <xdr:cNvGrpSpPr/>
      </xdr:nvGrpSpPr>
      <xdr:grpSpPr>
        <a:xfrm>
          <a:off x="487680" y="7419743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1CB58C23-41E9-470A-AD41-6DD84CBCBAF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7A7AB276-67F2-4B5B-BF36-70C4B699755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292857</xdr:rowOff>
    </xdr:from>
    <xdr:to>
      <xdr:col>7</xdr:col>
      <xdr:colOff>605866</xdr:colOff>
      <xdr:row>12</xdr:row>
      <xdr:rowOff>631452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62103D48-B054-412B-B2F2-A12678999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E75DC41A-8194-48F6-894B-ACD3329CF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0D0640CD-F595-425A-9AAD-4FC7D4311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36F905BE-2FAD-4965-8FAD-3757D1C1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66BAF94D-9CBB-4DA8-8BFC-0C132C54F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9" name="Picture 239">
          <a:extLst>
            <a:ext uri="{FF2B5EF4-FFF2-40B4-BE49-F238E27FC236}">
              <a16:creationId xmlns:a16="http://schemas.microsoft.com/office/drawing/2014/main" id="{22618ADE-9452-4918-B980-7CF1DF76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0" name="Picture 17">
          <a:extLst>
            <a:ext uri="{FF2B5EF4-FFF2-40B4-BE49-F238E27FC236}">
              <a16:creationId xmlns:a16="http://schemas.microsoft.com/office/drawing/2014/main" id="{5A995F2E-8497-45A5-B405-425B0A3BE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2" name="Picture 273">
          <a:extLst>
            <a:ext uri="{FF2B5EF4-FFF2-40B4-BE49-F238E27FC236}">
              <a16:creationId xmlns:a16="http://schemas.microsoft.com/office/drawing/2014/main" id="{BD3E2B5D-EE7E-45AB-91BF-6E12C2D97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373380</xdr:colOff>
      <xdr:row>0</xdr:row>
      <xdr:rowOff>0</xdr:rowOff>
    </xdr:from>
    <xdr:ext cx="1401884" cy="782442"/>
    <xdr:pic>
      <xdr:nvPicPr>
        <xdr:cNvPr id="124" name="Picture 123">
          <a:extLst>
            <a:ext uri="{FF2B5EF4-FFF2-40B4-BE49-F238E27FC236}">
              <a16:creationId xmlns:a16="http://schemas.microsoft.com/office/drawing/2014/main" id="{311BDDB8-AE6A-4613-B61B-9A5197760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446768DA-6F38-43FC-94C5-6A0D3985FD1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34B82802-F993-455A-86AB-328D074A3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ABD2E7D3-577D-4330-BDF1-CE484B219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BBAFFF9E-2591-4074-86A2-A25863750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id="{27AE8A6A-D649-405A-B26E-A31F359EF6C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28EABC98-F45B-4561-89A1-EA40B0385D4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3F4C03F3-CD3F-4998-AB3E-3817C791921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69946ACB-7577-4E8D-8959-AAFBFB006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298FB8D7-6866-40B8-BCF0-FB830FDF0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91F433C9-D080-4F5C-9D97-EDD395E91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1CC455C3-E44D-4E03-9D9C-7AB247C46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D626D8DF-965F-4344-9B99-E71E2AF0FFA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214F7B1E-93CE-4096-8525-4704BF203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AA0489F2-913A-42F5-AF2B-59C4F4A87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87132FFC-4C1C-43AE-951A-EDEE169C1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4FD12525-9645-4689-8A74-533F34C8B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46BA2847-9500-4264-A649-878F52566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269E334D-CC23-4B2A-89B9-72DCA0724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38EA70F9-2FF0-4F45-BEC1-18470094A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6069F0CD-911B-448F-BA92-C7BFED36B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E006EA3E-1C79-4878-8E66-592376B78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334F2EF0-086C-47F8-9A61-B15B3508D9E7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709FA243-F20E-40EC-A126-7C823810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97BE264-AC69-4DEC-931D-6603C978B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5095F133-8DAF-46DD-A669-A19B644238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1F5A4359-BC12-4520-A411-27A2CEE937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41F614FF-5C87-4220-AA2E-CCA49ACB88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8730CE4F-BEC8-4320-A4D2-DDE68984A7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1204A875-2A6F-4593-8374-DBD7E2E74D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9FC5A47-681B-41FB-ADD5-3EDBBA162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3045E8F-6E38-4811-B837-4CF5C1DEBF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BB7DA4A8-EA69-4DDE-A67B-D9592C5898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D0ED9CD6-67FA-4478-99BF-50FFEDFEE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7F5E7FDC-E4AF-48F2-9855-5D4045085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C98823DD-B5CD-447F-A10B-696C0A1D42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C52CC0DA-75B4-4EC4-843B-833EF145BD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A57F63F5-A771-49EF-8959-E9DBFAFC4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64613D3F-FFA4-489C-973D-EC69D7EFCE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FD341F87-7333-4DD4-9ADC-23B45CB13C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F8649F57-5022-438A-ADB7-314D65BAF5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B02AB3B9-7FE4-47C3-99C8-D509755B30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C3F901F0-CACD-421D-8887-6CC13B31C3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E5F1C7C2-3FF9-4653-9CDA-4B58FA5A54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42ECAF94-0BCB-49E8-B1AD-96F092502E0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E812FAB5-01AA-483F-B9D5-1DB8EA6820A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357F6367-3AF8-4913-8393-FF65FDAE6A5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7B3D51E5-1FC8-40FC-9214-B8EDB8A8FAD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E577FF9E-DFFE-44F8-AD9F-42BD03CFF96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D302818F-D006-4D01-9B97-7B4648B0352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424551</xdr:colOff>
      <xdr:row>12</xdr:row>
      <xdr:rowOff>284008</xdr:rowOff>
    </xdr:from>
    <xdr:to>
      <xdr:col>2</xdr:col>
      <xdr:colOff>741651</xdr:colOff>
      <xdr:row>12</xdr:row>
      <xdr:rowOff>615974</xdr:rowOff>
    </xdr:to>
    <xdr:pic>
      <xdr:nvPicPr>
        <xdr:cNvPr id="94" name="Picture 17">
          <a:extLst>
            <a:ext uri="{FF2B5EF4-FFF2-40B4-BE49-F238E27FC236}">
              <a16:creationId xmlns:a16="http://schemas.microsoft.com/office/drawing/2014/main" id="{C5C58526-992A-4A50-9047-C0BAA3D87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0871" y="416258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312420</xdr:colOff>
      <xdr:row>9</xdr:row>
      <xdr:rowOff>228600</xdr:rowOff>
    </xdr:from>
    <xdr:to>
      <xdr:col>3</xdr:col>
      <xdr:colOff>651214</xdr:colOff>
      <xdr:row>9</xdr:row>
      <xdr:rowOff>515492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79B097EB-481F-445B-8AF9-9D6B3EE96B9C}"/>
            </a:ext>
          </a:extLst>
        </xdr:cNvPr>
        <xdr:cNvGrpSpPr/>
      </xdr:nvGrpSpPr>
      <xdr:grpSpPr>
        <a:xfrm>
          <a:off x="2465070" y="293370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C5035789-F037-4353-B3AC-089328F63B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5B6F579E-4FD1-437A-9F26-2FD88016F27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144780</xdr:colOff>
      <xdr:row>12</xdr:row>
      <xdr:rowOff>227253</xdr:rowOff>
    </xdr:from>
    <xdr:to>
      <xdr:col>2</xdr:col>
      <xdr:colOff>483574</xdr:colOff>
      <xdr:row>12</xdr:row>
      <xdr:rowOff>514145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0929AB9D-64E0-48DA-944A-F19D647F2F5D}"/>
            </a:ext>
          </a:extLst>
        </xdr:cNvPr>
        <xdr:cNvGrpSpPr/>
      </xdr:nvGrpSpPr>
      <xdr:grpSpPr>
        <a:xfrm>
          <a:off x="1297305" y="4056303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0F343D30-F8D2-481E-A43C-BC0AC83A754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CE6AEBB0-65E9-4846-B3C4-4D0E9943451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232178</xdr:rowOff>
    </xdr:from>
    <xdr:to>
      <xdr:col>2</xdr:col>
      <xdr:colOff>628354</xdr:colOff>
      <xdr:row>18</xdr:row>
      <xdr:rowOff>519070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505C5F4E-36C4-47DB-B6ED-AFE62DCBEB4E}"/>
            </a:ext>
          </a:extLst>
        </xdr:cNvPr>
        <xdr:cNvGrpSpPr/>
      </xdr:nvGrpSpPr>
      <xdr:grpSpPr>
        <a:xfrm>
          <a:off x="1442085" y="6318653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0AC0F715-B661-4A8A-B142-04EB47E52BC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077D1291-B09E-4013-8405-2F838FD55D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439791</xdr:colOff>
      <xdr:row>15</xdr:row>
      <xdr:rowOff>314488</xdr:rowOff>
    </xdr:from>
    <xdr:to>
      <xdr:col>2</xdr:col>
      <xdr:colOff>756891</xdr:colOff>
      <xdr:row>15</xdr:row>
      <xdr:rowOff>646454</xdr:rowOff>
    </xdr:to>
    <xdr:pic>
      <xdr:nvPicPr>
        <xdr:cNvPr id="107" name="Picture 17">
          <a:extLst>
            <a:ext uri="{FF2B5EF4-FFF2-40B4-BE49-F238E27FC236}">
              <a16:creationId xmlns:a16="http://schemas.microsoft.com/office/drawing/2014/main" id="{C7B66BF1-75C4-4ECA-8413-2A688B748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76111" y="534368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160020</xdr:colOff>
      <xdr:row>15</xdr:row>
      <xdr:rowOff>257733</xdr:rowOff>
    </xdr:from>
    <xdr:to>
      <xdr:col>2</xdr:col>
      <xdr:colOff>498814</xdr:colOff>
      <xdr:row>15</xdr:row>
      <xdr:rowOff>544625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50A2EF62-A3CC-40BA-8569-5875DB692BC5}"/>
            </a:ext>
          </a:extLst>
        </xdr:cNvPr>
        <xdr:cNvGrpSpPr/>
      </xdr:nvGrpSpPr>
      <xdr:grpSpPr>
        <a:xfrm>
          <a:off x="1312545" y="5220258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182F86B2-20D3-4AA7-80FE-A71F5D4991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41DFA658-20EB-493B-9725-CD9692110A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216657</xdr:rowOff>
    </xdr:from>
    <xdr:to>
      <xdr:col>1</xdr:col>
      <xdr:colOff>621587</xdr:colOff>
      <xdr:row>12</xdr:row>
      <xdr:rowOff>555252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id="{B62ED59E-48E7-44F2-81DE-68F2A5467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045707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273807</xdr:rowOff>
    </xdr:from>
    <xdr:to>
      <xdr:col>1</xdr:col>
      <xdr:colOff>621587</xdr:colOff>
      <xdr:row>15</xdr:row>
      <xdr:rowOff>612402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DCBBA4E2-56E2-4C7A-A44A-29410623B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52363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3CEF36D9-E5A0-4DAC-97C5-43C4FF01C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D32CE5D1-C340-47AD-90C4-7B09AE84B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id="{6AA83279-77E9-45BF-91F9-EA1C8667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282DB199-1742-4853-8F39-AC13DA961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06E9FD5C-08CD-4A1B-BB35-C9E3D5120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id="{976A8188-D07B-4CF4-AEE5-C322CCBCD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5FD92762-A4CC-43D9-9063-C84EB8CD1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2" name="Picture 121">
          <a:extLst>
            <a:ext uri="{FF2B5EF4-FFF2-40B4-BE49-F238E27FC236}">
              <a16:creationId xmlns:a16="http://schemas.microsoft.com/office/drawing/2014/main" id="{E5639982-6A89-4D07-9119-0E12CC249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id="{F79AACB4-E1AC-4B3E-938B-21A69B5F6CB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884F5FDB-55AC-41CE-8662-7F21B8212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92660"/>
          <a:ext cx="337163" cy="35450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0BB390BB-865A-4604-8B21-C7C2F37C6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9336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22FBB1B8-D306-4756-9B48-7BF244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id="{79839A30-EAE6-4136-95CD-E79A4B8B106B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58AC64D8-860F-4C6A-BB34-F197A3B1F64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DF860B24-0030-411F-9E3A-7DD0797C3E2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130C9439-1C30-4340-819A-7BF89178E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16C11355-9434-469E-B94B-E41DD7DFD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572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24B2C111-31E9-4434-9094-659941242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204F81BD-39FF-4947-9F5F-6E4FA1172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id="{4B399966-BE6C-4604-B2CD-30B4A4CAB54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80558C59-AACA-420B-B4AA-3BEBA2128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7978E53D-5094-4FE1-A869-4225A1DD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97ECE6E2-BEC4-4BA3-933D-1D6B76502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id="{95520335-7105-41D2-A8C8-CDEC09A37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6FC12077-C2FA-4211-9D9B-DC8B691BE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838708"/>
          <a:ext cx="337163" cy="36569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B2AA1860-670C-4920-AF1E-C74BFE8C3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88D1D524-EA56-44BA-99D5-16CE5240D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73F20FC2-FDB9-464D-BB72-F148F84FC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740EF7B5-89D5-4A81-B892-306841EF7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37459721-D6EB-4384-8564-5EA029C597E3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15FA2BB1-70AB-4984-BBDF-6D11BCF2B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BE454DDE-ADEB-4351-BB52-8A7775F9B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2920F80-DCD7-47E3-B479-FBA6C13BD1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9028F8F-08B9-48BB-80D9-86A9B2105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5ACF03B0-121D-4366-A648-1441910FB0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9350606-50E1-4B0A-AC9F-6048F2E3BF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E250F28-AFA7-4899-8796-996200827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5F39143A-3D79-43FE-8987-9FEE4E89A6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80CD2938-E6EA-4DEC-BFAB-FA005039A8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5F08372E-D560-44C7-BC4A-74B8EC960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6EBD9ACC-1347-4828-BCE4-F88DCA08A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9E17BD1-F252-47C8-BC92-9197EDB2F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C2A88893-033C-4CC5-99A3-1734091AD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FA187D7A-4238-472B-8400-42E3CBD7DE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8972DF4-DCBE-4B4B-B45F-0778025C7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A5EA5FB-8841-4475-A994-20D4B517A9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2D511CC7-0B75-41E6-87FE-FBC1FC41F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47B70D43-7F69-4511-9AC2-F36B1F8E0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359B710B-D543-4941-8D3B-5292A1A7AD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5EB76DE9-02AA-47EC-A31C-72D08617E5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F7C8BE64-608D-4D09-9FF3-9A48729EE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1F3A72E5-34B1-4943-8BB9-C7CD59171CD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0E673183-A638-4A94-ACE0-7DA47A249A6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5ECD30F6-B05D-446F-ADBF-1D05D9C8410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7884B759-0D32-4E47-B51A-692B84CC656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7B7AAE6D-D0D4-4049-A83B-B38759DEB2D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CF5385CE-D683-4C38-B134-9EA1A936F6D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447411</xdr:colOff>
      <xdr:row>12</xdr:row>
      <xdr:rowOff>291628</xdr:rowOff>
    </xdr:from>
    <xdr:to>
      <xdr:col>3</xdr:col>
      <xdr:colOff>764511</xdr:colOff>
      <xdr:row>12</xdr:row>
      <xdr:rowOff>623594</xdr:rowOff>
    </xdr:to>
    <xdr:pic>
      <xdr:nvPicPr>
        <xdr:cNvPr id="95" name="Picture 17">
          <a:extLst>
            <a:ext uri="{FF2B5EF4-FFF2-40B4-BE49-F238E27FC236}">
              <a16:creationId xmlns:a16="http://schemas.microsoft.com/office/drawing/2014/main" id="{3F6C1DE5-CF7A-44C2-ACB6-683C85454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8289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335280</xdr:colOff>
      <xdr:row>9</xdr:row>
      <xdr:rowOff>236220</xdr:rowOff>
    </xdr:from>
    <xdr:to>
      <xdr:col>4</xdr:col>
      <xdr:colOff>674074</xdr:colOff>
      <xdr:row>9</xdr:row>
      <xdr:rowOff>523112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B30716E2-4274-42E2-833A-264117BC0A44}"/>
            </a:ext>
          </a:extLst>
        </xdr:cNvPr>
        <xdr:cNvGrpSpPr/>
      </xdr:nvGrpSpPr>
      <xdr:grpSpPr>
        <a:xfrm>
          <a:off x="3488055" y="294132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5AC0BA1D-1C64-472A-BF65-194BC88B77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A8652768-278E-4599-A0E6-5E48E488B3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167640</xdr:colOff>
      <xdr:row>12</xdr:row>
      <xdr:rowOff>234873</xdr:rowOff>
    </xdr:from>
    <xdr:to>
      <xdr:col>3</xdr:col>
      <xdr:colOff>506434</xdr:colOff>
      <xdr:row>12</xdr:row>
      <xdr:rowOff>521765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A74F66B4-5332-4B14-A969-93DFC10C8C94}"/>
            </a:ext>
          </a:extLst>
        </xdr:cNvPr>
        <xdr:cNvGrpSpPr/>
      </xdr:nvGrpSpPr>
      <xdr:grpSpPr>
        <a:xfrm>
          <a:off x="2320290" y="4063923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5ACAE60B-C6BF-4854-B414-279D7BF72B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CACE889E-5013-48C5-A01D-F0C22BD4100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312420</xdr:colOff>
      <xdr:row>18</xdr:row>
      <xdr:rowOff>239798</xdr:rowOff>
    </xdr:from>
    <xdr:to>
      <xdr:col>3</xdr:col>
      <xdr:colOff>651214</xdr:colOff>
      <xdr:row>18</xdr:row>
      <xdr:rowOff>526690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D94FE560-C737-422B-A13E-D521D635E945}"/>
            </a:ext>
          </a:extLst>
        </xdr:cNvPr>
        <xdr:cNvGrpSpPr/>
      </xdr:nvGrpSpPr>
      <xdr:grpSpPr>
        <a:xfrm>
          <a:off x="2465070" y="6326273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23A6D87D-3932-4A66-A445-2847934D090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6540A10F-08B8-436B-9CCF-CF84BF3A9D3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462651</xdr:colOff>
      <xdr:row>15</xdr:row>
      <xdr:rowOff>322108</xdr:rowOff>
    </xdr:from>
    <xdr:to>
      <xdr:col>3</xdr:col>
      <xdr:colOff>779751</xdr:colOff>
      <xdr:row>15</xdr:row>
      <xdr:rowOff>654074</xdr:rowOff>
    </xdr:to>
    <xdr:pic>
      <xdr:nvPicPr>
        <xdr:cNvPr id="105" name="Picture 17">
          <a:extLst>
            <a:ext uri="{FF2B5EF4-FFF2-40B4-BE49-F238E27FC236}">
              <a16:creationId xmlns:a16="http://schemas.microsoft.com/office/drawing/2014/main" id="{FA58E895-AE08-4763-9B89-776FC88C5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98131" y="535130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15</xdr:row>
      <xdr:rowOff>265353</xdr:rowOff>
    </xdr:from>
    <xdr:to>
      <xdr:col>3</xdr:col>
      <xdr:colOff>521674</xdr:colOff>
      <xdr:row>15</xdr:row>
      <xdr:rowOff>552245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1C8A6A99-599B-46B9-8390-2E923CE7FB99}"/>
            </a:ext>
          </a:extLst>
        </xdr:cNvPr>
        <xdr:cNvGrpSpPr/>
      </xdr:nvGrpSpPr>
      <xdr:grpSpPr>
        <a:xfrm>
          <a:off x="2335530" y="5227878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id="{27AE9C68-C344-45CF-B679-A70A466BD51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id="{F9CCAA3C-AE7E-4B55-982E-DE3A4D58A57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283332</xdr:rowOff>
    </xdr:from>
    <xdr:to>
      <xdr:col>2</xdr:col>
      <xdr:colOff>637294</xdr:colOff>
      <xdr:row>12</xdr:row>
      <xdr:rowOff>621927</xdr:rowOff>
    </xdr:to>
    <xdr:pic>
      <xdr:nvPicPr>
        <xdr:cNvPr id="88" name="Picture 273">
          <a:extLst>
            <a:ext uri="{FF2B5EF4-FFF2-40B4-BE49-F238E27FC236}">
              <a16:creationId xmlns:a16="http://schemas.microsoft.com/office/drawing/2014/main" id="{E7851FA3-1A9E-4FF8-A7FE-D28504227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11238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292857</xdr:rowOff>
    </xdr:from>
    <xdr:to>
      <xdr:col>2</xdr:col>
      <xdr:colOff>637294</xdr:colOff>
      <xdr:row>15</xdr:row>
      <xdr:rowOff>631452</xdr:rowOff>
    </xdr:to>
    <xdr:pic>
      <xdr:nvPicPr>
        <xdr:cNvPr id="89" name="Picture 273">
          <a:extLst>
            <a:ext uri="{FF2B5EF4-FFF2-40B4-BE49-F238E27FC236}">
              <a16:creationId xmlns:a16="http://schemas.microsoft.com/office/drawing/2014/main" id="{3AFC5AE4-9AB7-4E5C-BD32-C820E5749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5255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86F748C7-69F2-4202-A7F4-B4115C31B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F651E7E4-37AD-415C-A438-76FE99E42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id="{962241CF-DA92-4476-81C4-6D7D77D84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9496AAD2-D015-484E-95FD-CCAC41F95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C34F8938-027D-4B00-9604-D1EEAD617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id="{407EA9AC-ECD2-4781-9992-7F9877D3C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D960F5A1-E0FC-4599-B181-6EB08D9C4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id="{499B06B2-35AF-47A5-AEA1-B8A6A7A34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7" name="Rectangle 126">
          <a:extLst>
            <a:ext uri="{FF2B5EF4-FFF2-40B4-BE49-F238E27FC236}">
              <a16:creationId xmlns:a16="http://schemas.microsoft.com/office/drawing/2014/main" id="{D611F6B4-7383-48EA-80B3-65DD05C4144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3BE587E3-10CC-42D3-AAFA-DBFCB7374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2AE2DDBA-8EF7-4C68-99CE-392A801CF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160B3158-8C63-4051-A56D-5BEC5C9D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3" name="Pentagone régulier 49">
          <a:extLst>
            <a:ext uri="{FF2B5EF4-FFF2-40B4-BE49-F238E27FC236}">
              <a16:creationId xmlns:a16="http://schemas.microsoft.com/office/drawing/2014/main" id="{BBC1BA6F-789C-4B28-B595-BF81C34B445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4" name="Freeform: Shape 153">
          <a:extLst>
            <a:ext uri="{FF2B5EF4-FFF2-40B4-BE49-F238E27FC236}">
              <a16:creationId xmlns:a16="http://schemas.microsoft.com/office/drawing/2014/main" id="{AE0A9F01-B932-4495-B191-9C0A18CB782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5" name="Freeform: Shape 154">
          <a:extLst>
            <a:ext uri="{FF2B5EF4-FFF2-40B4-BE49-F238E27FC236}">
              <a16:creationId xmlns:a16="http://schemas.microsoft.com/office/drawing/2014/main" id="{C9F42804-F0C0-403B-B66A-94D51367612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DFA01E6F-CFC3-4E95-AAD3-3BFDEDE2B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ACD86BF0-6669-4BEE-899D-2285DFB46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8" name="Picture 248">
          <a:extLst>
            <a:ext uri="{FF2B5EF4-FFF2-40B4-BE49-F238E27FC236}">
              <a16:creationId xmlns:a16="http://schemas.microsoft.com/office/drawing/2014/main" id="{44AC3EFF-4A5F-4E89-B63D-8EF62DEDB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11BFE3F7-7BE9-48A1-9CEB-4F52E26FB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0" name="Pentagone régulier 49">
          <a:extLst>
            <a:ext uri="{FF2B5EF4-FFF2-40B4-BE49-F238E27FC236}">
              <a16:creationId xmlns:a16="http://schemas.microsoft.com/office/drawing/2014/main" id="{57586AAE-20D7-4838-8A63-BB244CE5B04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228CB2D7-DE1E-42E6-AC75-DC05E5891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2" name="Picture 13">
          <a:extLst>
            <a:ext uri="{FF2B5EF4-FFF2-40B4-BE49-F238E27FC236}">
              <a16:creationId xmlns:a16="http://schemas.microsoft.com/office/drawing/2014/main" id="{7BD95B8D-30E4-4324-A8E9-085FA6DE7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3" name="Picture 13">
          <a:extLst>
            <a:ext uri="{FF2B5EF4-FFF2-40B4-BE49-F238E27FC236}">
              <a16:creationId xmlns:a16="http://schemas.microsoft.com/office/drawing/2014/main" id="{6F0F23FE-515F-4D6F-AF4E-55BD9029B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ED84902F-B628-45BD-8CC2-597E0340F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FBC92066-5AF8-4B6B-AA67-739748B07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488D37CC-AA6A-4A1C-965A-D8B046CDC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EBCF701E-FF3A-40C7-A6F9-70580AB24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B95FE63B-FEC6-423E-B542-821C9EAF1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3C68D8C7-35FF-4277-B3E6-D3E6FA53B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0" name="Oval 169">
          <a:extLst>
            <a:ext uri="{FF2B5EF4-FFF2-40B4-BE49-F238E27FC236}">
              <a16:creationId xmlns:a16="http://schemas.microsoft.com/office/drawing/2014/main" id="{CCD2B27D-C23E-483F-846D-B518FF304783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99CE8213-F3FD-43F0-A02B-2185281B4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BC22ABAD-E2A4-4556-964A-439F1EBDC1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4D143A77-6D0D-4AA7-8514-6A4342CDFE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0E1F3DD-EA03-4B15-B099-2474A04B2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4E4206C-0675-4217-96EB-B0295BB1C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57F0100B-6896-49AE-B2BA-455655F46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3698F69-79A8-4828-8F38-3FA3EA85AB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2E58FCEB-8275-4989-B180-3A3188FB9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65A2AFC-B5D5-4F17-8896-C3410BAB66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B8F55367-54CF-41AE-946B-AABCB9C50D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ABA9CE2E-1CDC-44B7-AFE2-DC3259341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20382600-DC50-4139-9172-D807524DF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69671609-E8E0-4805-B88F-2EA7178D54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A33595B2-CD18-42FE-9EA7-F8EA797DD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3DD9FDA4-252D-4169-BAA5-9EEE0EB4F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4947A7A-4D06-49CE-A803-6F08BB0A3A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D617EAF1-574D-475C-BF7A-E73A3BD325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2A240BA5-0745-4926-A8E0-5B12A248B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8662C774-2421-43D2-8025-BDFC1388E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2986A041-E2EE-4522-B231-C9BFA2E90E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7AA9352-C110-44A9-94AF-A94F212268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5B62275F-1F7D-43D6-A541-9DB76C6EC5B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B0E43B80-2F7E-45AB-93D9-E1D71BE1194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DD18A20C-D342-4AAB-AFE4-27F736883DE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6" name="Pentagone régulier 49">
          <a:extLst>
            <a:ext uri="{FF2B5EF4-FFF2-40B4-BE49-F238E27FC236}">
              <a16:creationId xmlns:a16="http://schemas.microsoft.com/office/drawing/2014/main" id="{69DA57A3-EFF6-4ED9-86D2-097F5E0867C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AC8098E7-74B3-49B5-AE86-D33F4E7DF20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8" name="Oval 87">
          <a:extLst>
            <a:ext uri="{FF2B5EF4-FFF2-40B4-BE49-F238E27FC236}">
              <a16:creationId xmlns:a16="http://schemas.microsoft.com/office/drawing/2014/main" id="{C665FB18-0273-44BE-B907-FC1E6AF482C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455031</xdr:colOff>
      <xdr:row>12</xdr:row>
      <xdr:rowOff>329728</xdr:rowOff>
    </xdr:from>
    <xdr:to>
      <xdr:col>4</xdr:col>
      <xdr:colOff>772131</xdr:colOff>
      <xdr:row>12</xdr:row>
      <xdr:rowOff>661694</xdr:rowOff>
    </xdr:to>
    <xdr:pic>
      <xdr:nvPicPr>
        <xdr:cNvPr id="75" name="Picture 17">
          <a:extLst>
            <a:ext uri="{FF2B5EF4-FFF2-40B4-BE49-F238E27FC236}">
              <a16:creationId xmlns:a16="http://schemas.microsoft.com/office/drawing/2014/main" id="{83422499-587B-436C-951C-684A3384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89671" y="420830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342900</xdr:colOff>
      <xdr:row>9</xdr:row>
      <xdr:rowOff>274320</xdr:rowOff>
    </xdr:from>
    <xdr:to>
      <xdr:col>5</xdr:col>
      <xdr:colOff>681694</xdr:colOff>
      <xdr:row>9</xdr:row>
      <xdr:rowOff>561212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C9F086B8-74A1-4281-B690-DE52883A3120}"/>
            </a:ext>
          </a:extLst>
        </xdr:cNvPr>
        <xdr:cNvGrpSpPr/>
      </xdr:nvGrpSpPr>
      <xdr:grpSpPr>
        <a:xfrm>
          <a:off x="4495800" y="297942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5773572A-91BC-4E8A-8DE9-101F25725E4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EAF82ABC-6449-4DA5-A518-4791726CE0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175260</xdr:colOff>
      <xdr:row>12</xdr:row>
      <xdr:rowOff>272973</xdr:rowOff>
    </xdr:from>
    <xdr:to>
      <xdr:col>4</xdr:col>
      <xdr:colOff>514054</xdr:colOff>
      <xdr:row>12</xdr:row>
      <xdr:rowOff>559865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2BDE10F5-6DBD-475D-8370-B26860A02915}"/>
            </a:ext>
          </a:extLst>
        </xdr:cNvPr>
        <xdr:cNvGrpSpPr/>
      </xdr:nvGrpSpPr>
      <xdr:grpSpPr>
        <a:xfrm>
          <a:off x="3328035" y="410202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BF7E3761-194E-4928-8AA5-0DE60C40A28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9E240786-86E4-4E23-A50C-299CAAB8C9C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320040</xdr:colOff>
      <xdr:row>18</xdr:row>
      <xdr:rowOff>277898</xdr:rowOff>
    </xdr:from>
    <xdr:to>
      <xdr:col>4</xdr:col>
      <xdr:colOff>658834</xdr:colOff>
      <xdr:row>18</xdr:row>
      <xdr:rowOff>564790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F762FCC5-4822-45D6-A46A-AA7BEA794C7E}"/>
            </a:ext>
          </a:extLst>
        </xdr:cNvPr>
        <xdr:cNvGrpSpPr/>
      </xdr:nvGrpSpPr>
      <xdr:grpSpPr>
        <a:xfrm>
          <a:off x="3472815" y="6364373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5E9C52C0-873D-4869-959E-7571DEB4E73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05FF1CE8-6ED5-41E2-A0DA-468B0F2C640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470271</xdr:colOff>
      <xdr:row>15</xdr:row>
      <xdr:rowOff>360208</xdr:rowOff>
    </xdr:from>
    <xdr:to>
      <xdr:col>4</xdr:col>
      <xdr:colOff>787371</xdr:colOff>
      <xdr:row>15</xdr:row>
      <xdr:rowOff>692174</xdr:rowOff>
    </xdr:to>
    <xdr:pic>
      <xdr:nvPicPr>
        <xdr:cNvPr id="94" name="Picture 17">
          <a:extLst>
            <a:ext uri="{FF2B5EF4-FFF2-40B4-BE49-F238E27FC236}">
              <a16:creationId xmlns:a16="http://schemas.microsoft.com/office/drawing/2014/main" id="{F3C72B00-EBE2-43B4-BC04-93DB44F66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04911" y="53894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</xdr:row>
      <xdr:rowOff>303453</xdr:rowOff>
    </xdr:from>
    <xdr:to>
      <xdr:col>4</xdr:col>
      <xdr:colOff>529294</xdr:colOff>
      <xdr:row>15</xdr:row>
      <xdr:rowOff>590345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DCD0DF20-E4B9-4026-86C3-48339EBDB4EA}"/>
            </a:ext>
          </a:extLst>
        </xdr:cNvPr>
        <xdr:cNvGrpSpPr/>
      </xdr:nvGrpSpPr>
      <xdr:grpSpPr>
        <a:xfrm>
          <a:off x="3343275" y="5265978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BD009572-ED8F-49E4-9C55-B4679721FB1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0538B297-793E-4907-B6AC-846B1BE9F7F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273807</xdr:rowOff>
    </xdr:from>
    <xdr:to>
      <xdr:col>3</xdr:col>
      <xdr:colOff>621582</xdr:colOff>
      <xdr:row>12</xdr:row>
      <xdr:rowOff>612402</xdr:rowOff>
    </xdr:to>
    <xdr:pic>
      <xdr:nvPicPr>
        <xdr:cNvPr id="100" name="Picture 273">
          <a:extLst>
            <a:ext uri="{FF2B5EF4-FFF2-40B4-BE49-F238E27FC236}">
              <a16:creationId xmlns:a16="http://schemas.microsoft.com/office/drawing/2014/main" id="{1C541B79-372B-4354-895A-D8EBBF43D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102857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264282</xdr:rowOff>
    </xdr:from>
    <xdr:to>
      <xdr:col>3</xdr:col>
      <xdr:colOff>621582</xdr:colOff>
      <xdr:row>15</xdr:row>
      <xdr:rowOff>602877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id="{6A950CD1-FA54-4504-B431-24A72B51F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52268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93AA6311-3760-49BC-9F10-CE048BADE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1547F0E8-DC56-4F37-AA86-3A1820F29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id="{D112801A-1F97-4A0E-8B5B-CE4CE3F3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7E2FA18C-9C2C-4E8C-A378-0F8770C52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967D3803-85CF-49A6-9940-DC8B581AF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id="{C890D7A1-2BB0-4B7C-8977-4312F6BDD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BAB2D95A-35A8-495F-8CB0-349AE3001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297180</xdr:colOff>
      <xdr:row>0</xdr:row>
      <xdr:rowOff>0</xdr:rowOff>
    </xdr:from>
    <xdr:ext cx="1401884" cy="782442"/>
    <xdr:pic>
      <xdr:nvPicPr>
        <xdr:cNvPr id="121" name="Picture 120">
          <a:extLst>
            <a:ext uri="{FF2B5EF4-FFF2-40B4-BE49-F238E27FC236}">
              <a16:creationId xmlns:a16="http://schemas.microsoft.com/office/drawing/2014/main" id="{F7A7A652-21E1-49CE-87B9-E5416457E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01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3D8324AD-7174-40F3-9E60-A76D314BABF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202C057C-29CA-447E-B3C2-59D0C8AA8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0E54BEB7-A86D-450F-9418-BD759D9EC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29C6AF00-BA19-4DD2-AF9C-8088AABFE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8D585371-8BEA-420A-A078-DE579C265BF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562E7008-E294-44B9-95E4-C99159C599F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F16D1269-C78B-4A1C-A51F-E9991298290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3C0C722E-8B70-47E4-A98C-A1C929177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F3D150D7-9C2C-4BF8-B6F6-B44A5F003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D2A47D38-8367-4876-B77B-792AEB05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0A1C4FBC-A8E4-495C-A188-D2E7AF760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8439956A-3F61-46FC-A0EE-47F296ED6FD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B68A656F-8ACC-468D-801B-898AB27E5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F7AA6A17-1185-47D3-8501-1B9F6ECA2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9D4E9556-E3F8-4E42-AF08-DB22DFC4C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90AC3F29-2618-48A4-8E18-991A87680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85F5E562-1FC5-4D84-9744-11AE026EE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46DBE9D8-F8F6-4A6B-90AB-BC11F67AC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5AD14F54-5B31-430D-A6E8-CCC6807EA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830D3C18-BC0F-4E9E-85F8-28B505404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0A1AB63F-7932-4B99-B345-7341481CD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1E17ABDA-B364-4FF0-AFD4-F9FBFFD9884C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643DE7F-0A7F-4E92-B076-7DAC0F9C82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1F55A188-028D-4029-84FF-079B957C0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E96D13E9-611C-416D-81EB-0E064E77C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1C06306-C0DB-4438-AA99-0D66B35774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55D2333-B071-4730-A28F-88C7131E2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F83B9A8-1325-4AD6-B1CF-ECEE593A1C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3C985CA-9EA0-4766-8BF1-D35C4857D2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EAFA15C9-D11C-4259-8BB3-085BB929E9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F1DE48AC-F038-4C0F-A258-08E0C4872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F07E367F-73C1-4467-92C9-400F942071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AB358BDC-F480-460E-98A2-D75AA5BB1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8B379C7-3F37-4C23-8D99-1CF6184AD9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68903763-F70A-4740-87E2-655D12048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6C493250-AD99-4E4A-923E-6957DBA614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B9737516-E5AD-4285-8777-7EF066F757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D2DFC557-6BEF-41FA-97B5-8074E349A7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94F00538-43B9-44F7-96D8-F6F77CD31D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6D74574-A7C9-45DE-A5C5-2BBEB9FB70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8ACE380D-A92E-423F-8704-EEB5732496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D6135137-EF8C-49CA-B0C7-09A0F5807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8F66605E-0B21-4FCA-9F80-86E69C57CE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07C165D-8BDB-4781-9B91-A16BA103FB8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C36F52F8-C281-4127-97B1-350B42FB122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5308DEA1-7CDC-4CFB-8594-9D2381E2208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29CD9397-A0A3-46C9-B38B-AAC0AFC9EBD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BB2E8FF1-AEE9-469F-92BB-9E0B334B92C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0E4E26E1-636C-4274-97EA-9FB29B44F0F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477891</xdr:colOff>
      <xdr:row>12</xdr:row>
      <xdr:rowOff>291628</xdr:rowOff>
    </xdr:from>
    <xdr:to>
      <xdr:col>5</xdr:col>
      <xdr:colOff>794991</xdr:colOff>
      <xdr:row>12</xdr:row>
      <xdr:rowOff>623594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id="{ABB126A2-E818-45AA-948E-0D44CFD46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1169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365760</xdr:colOff>
      <xdr:row>9</xdr:row>
      <xdr:rowOff>236220</xdr:rowOff>
    </xdr:from>
    <xdr:to>
      <xdr:col>6</xdr:col>
      <xdr:colOff>704554</xdr:colOff>
      <xdr:row>9</xdr:row>
      <xdr:rowOff>523112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id="{D4E5F874-FD85-47D4-B428-6161202A8E10}"/>
            </a:ext>
          </a:extLst>
        </xdr:cNvPr>
        <xdr:cNvGrpSpPr/>
      </xdr:nvGrpSpPr>
      <xdr:grpSpPr>
        <a:xfrm>
          <a:off x="5518785" y="294132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id="{0EF04910-3FA2-4BBE-8FF5-0689BC18710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id="{9037AF5D-F499-46C9-BC7A-63EFB29569C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198120</xdr:colOff>
      <xdr:row>12</xdr:row>
      <xdr:rowOff>234873</xdr:rowOff>
    </xdr:from>
    <xdr:to>
      <xdr:col>5</xdr:col>
      <xdr:colOff>536914</xdr:colOff>
      <xdr:row>12</xdr:row>
      <xdr:rowOff>521765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F8E63CA7-0903-4013-AE1F-D231E1D9AD02}"/>
            </a:ext>
          </a:extLst>
        </xdr:cNvPr>
        <xdr:cNvGrpSpPr/>
      </xdr:nvGrpSpPr>
      <xdr:grpSpPr>
        <a:xfrm>
          <a:off x="4351020" y="4063923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A7D2262F-0EBD-4885-90DA-E261E222CF9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3249C487-7766-46C2-AF5D-0A17BBF9B82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342900</xdr:colOff>
      <xdr:row>18</xdr:row>
      <xdr:rowOff>239798</xdr:rowOff>
    </xdr:from>
    <xdr:to>
      <xdr:col>5</xdr:col>
      <xdr:colOff>681694</xdr:colOff>
      <xdr:row>18</xdr:row>
      <xdr:rowOff>526690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B6EA281E-5D07-497C-B7C5-91D77A990F29}"/>
            </a:ext>
          </a:extLst>
        </xdr:cNvPr>
        <xdr:cNvGrpSpPr/>
      </xdr:nvGrpSpPr>
      <xdr:grpSpPr>
        <a:xfrm>
          <a:off x="4495800" y="632627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A962728A-B92D-4E8A-8E08-26F8A9842AD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70DC4572-165F-45A5-BE4C-E7DE7F8A56A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493131</xdr:colOff>
      <xdr:row>15</xdr:row>
      <xdr:rowOff>322108</xdr:rowOff>
    </xdr:from>
    <xdr:to>
      <xdr:col>5</xdr:col>
      <xdr:colOff>810231</xdr:colOff>
      <xdr:row>15</xdr:row>
      <xdr:rowOff>654074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id="{B87026F3-5FF2-43A3-BB5A-2EFD75580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26931" y="535130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213360</xdr:colOff>
      <xdr:row>15</xdr:row>
      <xdr:rowOff>265353</xdr:rowOff>
    </xdr:from>
    <xdr:to>
      <xdr:col>5</xdr:col>
      <xdr:colOff>552154</xdr:colOff>
      <xdr:row>15</xdr:row>
      <xdr:rowOff>552245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D504D833-6E02-43DF-AD1B-CC41488BC826}"/>
            </a:ext>
          </a:extLst>
        </xdr:cNvPr>
        <xdr:cNvGrpSpPr/>
      </xdr:nvGrpSpPr>
      <xdr:grpSpPr>
        <a:xfrm>
          <a:off x="4366260" y="522787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2ED1B651-CC23-4249-8421-71AD65CE246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1238B02C-09E5-4A37-8A1D-38C9D64921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292857</xdr:rowOff>
    </xdr:from>
    <xdr:to>
      <xdr:col>4</xdr:col>
      <xdr:colOff>653007</xdr:colOff>
      <xdr:row>12</xdr:row>
      <xdr:rowOff>631452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B97648FF-143A-4C05-93F0-DF221B6B0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121907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311907</xdr:rowOff>
    </xdr:from>
    <xdr:to>
      <xdr:col>4</xdr:col>
      <xdr:colOff>653007</xdr:colOff>
      <xdr:row>15</xdr:row>
      <xdr:rowOff>650502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1C62EB41-0C10-4D32-BA18-18BEA6C40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5274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FA282131-12EA-4052-A212-6C9029E07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C5C4CAEE-0550-47F4-A87D-02BF36DB6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id="{5421DEF2-9252-4096-B09A-DE5DA5782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3BCA3B65-D2DB-41BD-8BF2-5F4758DAD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44718454-C865-49F3-B37D-EE18568AE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id="{D89C37BC-3AE2-4B06-A4BA-C474E0718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D0E04768-F766-4282-AD46-DF65501C0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21" name="Picture 120">
          <a:extLst>
            <a:ext uri="{FF2B5EF4-FFF2-40B4-BE49-F238E27FC236}">
              <a16:creationId xmlns:a16="http://schemas.microsoft.com/office/drawing/2014/main" id="{250FE960-EC70-4B05-92ED-DDE914F15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0E995D6C-FC10-45E6-906A-055309B0D33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C4BFD4DE-66BE-48D9-A33B-EBF0302DB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B5BBB57B-289F-4F5F-997B-E7886CCCC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8A767C04-BA2F-4ECF-8B8B-255CF7B13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49" name="Pentagone régulier 49">
          <a:extLst>
            <a:ext uri="{FF2B5EF4-FFF2-40B4-BE49-F238E27FC236}">
              <a16:creationId xmlns:a16="http://schemas.microsoft.com/office/drawing/2014/main" id="{065FD022-E61C-4137-AA14-BB2839613BB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0" name="Freeform: Shape 149">
          <a:extLst>
            <a:ext uri="{FF2B5EF4-FFF2-40B4-BE49-F238E27FC236}">
              <a16:creationId xmlns:a16="http://schemas.microsoft.com/office/drawing/2014/main" id="{4190A411-5022-4FD4-931F-C41BA7F91FA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03C21D95-81DF-46E4-8789-0527B467E4F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2" name="Picture 248">
          <a:extLst>
            <a:ext uri="{FF2B5EF4-FFF2-40B4-BE49-F238E27FC236}">
              <a16:creationId xmlns:a16="http://schemas.microsoft.com/office/drawing/2014/main" id="{E171C9B4-385C-4ADA-9030-90ACA5153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CC7FD21A-5E28-4C73-96BA-6B28E59A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3817360D-F323-4FA3-93F6-08FA70240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A63FBFE9-4163-4F77-A10A-E9301CF8E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CB6178D2-8792-4DBC-ACF2-14B07591570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7" name="Picture 13">
          <a:extLst>
            <a:ext uri="{FF2B5EF4-FFF2-40B4-BE49-F238E27FC236}">
              <a16:creationId xmlns:a16="http://schemas.microsoft.com/office/drawing/2014/main" id="{EB870F3C-2B43-483C-81DE-115109121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A4BCDCB0-09BA-4335-B4AF-96B7BAAC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12C16C32-E7F5-4A94-B03B-6C639B17A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FF61A03C-0676-44D6-8D3B-B04F37F3B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C1C343C7-C165-4637-9738-2857457D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5C9072A0-B9A6-4E21-B85F-FAA7DEBE0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D5D1505A-1664-44E2-97DE-A407BBE01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C22102D0-8552-493E-AE10-A7B0CF4B5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3AA9099C-1D92-47A4-80FE-53F4F67C0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6" name="Oval 165">
          <a:extLst>
            <a:ext uri="{FF2B5EF4-FFF2-40B4-BE49-F238E27FC236}">
              <a16:creationId xmlns:a16="http://schemas.microsoft.com/office/drawing/2014/main" id="{24C4FCE7-A105-40E8-A4D6-BBC6D2882DA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08970E7-282E-41DF-B45F-4A9782FD4C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F9734174-59C3-475E-9E8D-A67A18B8B8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D40C2587-3946-4E32-8E57-F151BC3345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E947571-293F-4BEF-A005-80CE291ADB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86EFD1F3-11D7-4BB8-A0B2-3E46E5FC31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5980488-294F-4657-BD8F-9DEFE7DE4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D6231586-4E33-4406-9CE2-9DA7CE92E7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732669D3-7099-4282-92A4-4C30BC70F7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15F558D-0168-47B7-A7BE-ED107FBA23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153874EB-4BCC-43D7-A2A0-84754F5A2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2813F919-063C-429A-A64D-439C9BFB4F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1B786725-3393-47EB-96FD-C5B316B598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2BD21BA9-5446-438C-B18D-3AE79284B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D387A10F-F558-4544-B966-BB503B200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330ED57A-F0DC-4CA0-A5F2-BD973E837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DBF016A9-9159-429A-AC41-05283E419A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623EAA8C-84F1-4870-ABB6-35ED6305DF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A3BC9E25-CD2A-4D29-B56E-B636FC00F0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BD126E9-C93B-46F3-A8C6-E1BA21C56E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608674EA-F0E7-4D7D-8813-43E002736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27E49F85-F5E4-4690-95DA-E08EA2B86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19CD9521-2C6D-4FEA-93D5-0233A21EA1A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3CBDCC9C-98E7-4A23-9E8C-92B9477EA87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976C9BDC-A968-4706-AC45-77AB8FAB9D5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08C26B24-34A5-4ED4-A493-A8D89CD28DB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5EEF21AA-DB39-40AA-A36A-5F4A6CF7026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74B8472D-CF4D-452D-B480-D503530B19A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447411</xdr:colOff>
      <xdr:row>12</xdr:row>
      <xdr:rowOff>314488</xdr:rowOff>
    </xdr:from>
    <xdr:to>
      <xdr:col>6</xdr:col>
      <xdr:colOff>764511</xdr:colOff>
      <xdr:row>12</xdr:row>
      <xdr:rowOff>646454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id="{0918C608-A5CB-4CD5-A30A-FF058C74D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0371" y="419306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335280</xdr:colOff>
      <xdr:row>9</xdr:row>
      <xdr:rowOff>259080</xdr:rowOff>
    </xdr:from>
    <xdr:to>
      <xdr:col>7</xdr:col>
      <xdr:colOff>674074</xdr:colOff>
      <xdr:row>9</xdr:row>
      <xdr:rowOff>545972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id="{E0721643-4482-45BB-B9A2-4AE160616235}"/>
            </a:ext>
          </a:extLst>
        </xdr:cNvPr>
        <xdr:cNvGrpSpPr/>
      </xdr:nvGrpSpPr>
      <xdr:grpSpPr>
        <a:xfrm>
          <a:off x="6488430" y="296418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id="{20DFEE34-27B4-4BDB-8AE6-CB8A2A0FDF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id="{09046D3F-34B1-4375-A8DE-09AB73005AC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257733</xdr:rowOff>
    </xdr:from>
    <xdr:to>
      <xdr:col>6</xdr:col>
      <xdr:colOff>506434</xdr:colOff>
      <xdr:row>12</xdr:row>
      <xdr:rowOff>544625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7BFF841C-9FAB-4C7D-AA62-800157A6E7E9}"/>
            </a:ext>
          </a:extLst>
        </xdr:cNvPr>
        <xdr:cNvGrpSpPr/>
      </xdr:nvGrpSpPr>
      <xdr:grpSpPr>
        <a:xfrm>
          <a:off x="5320665" y="4086783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F3F615C1-9B47-46A8-9875-DD0E1E7539E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C4390620-4107-41A9-B45F-6525C19B96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262658</xdr:rowOff>
    </xdr:from>
    <xdr:to>
      <xdr:col>6</xdr:col>
      <xdr:colOff>651214</xdr:colOff>
      <xdr:row>18</xdr:row>
      <xdr:rowOff>549550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BBD329E4-9644-423D-9372-55F504091AF1}"/>
            </a:ext>
          </a:extLst>
        </xdr:cNvPr>
        <xdr:cNvGrpSpPr/>
      </xdr:nvGrpSpPr>
      <xdr:grpSpPr>
        <a:xfrm>
          <a:off x="5465445" y="634913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AEA29360-DDB3-4518-903C-6081C3B9CC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1E211DF4-4185-45FD-9ACD-DEF7E5B1DA2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462651</xdr:colOff>
      <xdr:row>15</xdr:row>
      <xdr:rowOff>344968</xdr:rowOff>
    </xdr:from>
    <xdr:to>
      <xdr:col>6</xdr:col>
      <xdr:colOff>779751</xdr:colOff>
      <xdr:row>15</xdr:row>
      <xdr:rowOff>676934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id="{1C56D517-3BA2-4DD6-9539-59A7BECF3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95611" y="537416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182880</xdr:colOff>
      <xdr:row>15</xdr:row>
      <xdr:rowOff>288213</xdr:rowOff>
    </xdr:from>
    <xdr:to>
      <xdr:col>6</xdr:col>
      <xdr:colOff>521674</xdr:colOff>
      <xdr:row>15</xdr:row>
      <xdr:rowOff>575105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AC4C357E-33DB-49A5-AF7A-30F0599411F8}"/>
            </a:ext>
          </a:extLst>
        </xdr:cNvPr>
        <xdr:cNvGrpSpPr/>
      </xdr:nvGrpSpPr>
      <xdr:grpSpPr>
        <a:xfrm>
          <a:off x="5335905" y="525073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1818D0BA-E4D5-473B-823C-9FE4163F56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82EC2474-9B25-47E3-AC06-B69C9C48FA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321432</xdr:rowOff>
    </xdr:from>
    <xdr:to>
      <xdr:col>5</xdr:col>
      <xdr:colOff>637297</xdr:colOff>
      <xdr:row>12</xdr:row>
      <xdr:rowOff>660027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F715D6B5-7535-4D19-B9FB-242887668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15048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311907</xdr:rowOff>
    </xdr:from>
    <xdr:to>
      <xdr:col>5</xdr:col>
      <xdr:colOff>637297</xdr:colOff>
      <xdr:row>15</xdr:row>
      <xdr:rowOff>650502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A2840C93-C14F-493D-921E-19CBE1184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5274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CAD7136F-A5C4-4BF0-8463-5C6DB40A3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B53D5539-F551-439D-9875-71D7ACF79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id="{9B9C3BC8-FBD9-4A8A-B56C-F4DC4A507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AF11E76C-527D-4A88-A262-AD74FBD9E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AC2677A8-FB3B-4E65-A932-2B6AD6B7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20" name="Picture 272">
          <a:extLst>
            <a:ext uri="{FF2B5EF4-FFF2-40B4-BE49-F238E27FC236}">
              <a16:creationId xmlns:a16="http://schemas.microsoft.com/office/drawing/2014/main" id="{E50F5E2C-F664-4552-8DB0-ABB202EC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1CE83380-254D-45B2-9C7B-6DCF9B506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23" name="Picture 122">
          <a:extLst>
            <a:ext uri="{FF2B5EF4-FFF2-40B4-BE49-F238E27FC236}">
              <a16:creationId xmlns:a16="http://schemas.microsoft.com/office/drawing/2014/main" id="{C647E1CE-A63C-4835-903E-D5FD196FD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id="{C2551E99-8777-4777-AFD7-FBBBC31061F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6" name="Picture 13">
          <a:extLst>
            <a:ext uri="{FF2B5EF4-FFF2-40B4-BE49-F238E27FC236}">
              <a16:creationId xmlns:a16="http://schemas.microsoft.com/office/drawing/2014/main" id="{759BAD2A-D630-4431-BB20-929162E28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7" name="Picture 17">
          <a:extLst>
            <a:ext uri="{FF2B5EF4-FFF2-40B4-BE49-F238E27FC236}">
              <a16:creationId xmlns:a16="http://schemas.microsoft.com/office/drawing/2014/main" id="{5F6AFF70-79A3-41DF-91EA-FDD4BB592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8" name="Picture 273">
          <a:extLst>
            <a:ext uri="{FF2B5EF4-FFF2-40B4-BE49-F238E27FC236}">
              <a16:creationId xmlns:a16="http://schemas.microsoft.com/office/drawing/2014/main" id="{417E1E0F-D23F-4ACA-BB40-0FD392B6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9" name="Pentagone régulier 49">
          <a:extLst>
            <a:ext uri="{FF2B5EF4-FFF2-40B4-BE49-F238E27FC236}">
              <a16:creationId xmlns:a16="http://schemas.microsoft.com/office/drawing/2014/main" id="{BCA7887E-395D-4117-B365-23C31288018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7C66BFC8-16A2-4DF7-BB43-201070A8367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49E30109-43DE-4033-AD2D-A39EA7E9ABB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4DEAB5CE-74F6-4457-9223-5B0A08C8D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FB00A300-02F3-4DD2-AB4C-A37B49966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0B4D8F6D-98C3-47DA-82CA-5B69E1ED2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3614B445-B69D-4E32-90C8-53D3F2171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F79375E9-107A-4CE0-95D4-CBA6894FA81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4D5222ED-28EC-49A9-A092-0B45E3DE7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DA583082-8B64-4C09-ACAB-6C7E5F77B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05DF0A9D-8181-4A62-88A0-55A412BE0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528CD68C-F023-44C1-A1CE-75106062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83D395DD-1CC7-47E8-86C6-0EE8F121E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DD236BE8-5EDE-4E26-A926-59F9411F5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8864427B-DB4C-4E9D-821C-3C2685D3C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0DB8F5EE-80E3-4B9E-AE3D-E2EB1AD77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968E26DA-0360-499C-9D3A-18D8B0395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0A89B930-A8EF-4047-95DB-5EF95769D8DB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F5BFBD4A-E85F-454B-B17E-35C44DD98A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F4F8000-BC75-4613-8BDE-03BE7187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D3D2A61-9DD0-40ED-A4CD-2476D6DC2C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1ABC1059-13E1-4A0F-BAF6-40B4FEE37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6317B4C0-DC97-4043-A5EB-7AB59E9694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2DC4DFF4-C11E-4E27-B806-3720D09399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553D2976-9345-4E3B-9DDD-FA700E08A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E0AD7E47-2A18-4A0B-AC1B-C1E0809B38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E258C875-DB09-44E2-83F7-3C38D154C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3F752A29-4DD6-4C10-88F1-80FF7B34B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BFD7D5B-0888-42BB-B052-1E50B2460D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56C7B54E-90B5-440A-A90F-83BCCBE86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9D6B14B2-1EB0-4FD2-B3F6-0572EDFF49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C58A4F02-6A35-4E05-9251-BFF0A34C7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35A84017-A2C3-455D-AB7C-88DC214D29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8EA3D8AF-B3C3-4A00-9CD0-1FC62C1130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54A18929-598B-459D-AD82-926E084D4E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27090C94-6A90-4794-B982-A84168A8E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30502FB5-A2E7-4F21-8804-F0A32FCB2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FCB00AD6-34D5-4996-A523-1CE2BCD9D2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16DD72F3-42EA-4AD2-A872-B5B01EF9C0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6067DC01-0A9B-42C7-98E4-5BA3A8723BE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69E51507-A6FC-4ED9-8A76-1DB6D145E92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2F28FF8D-E6D7-4319-8E6D-9A64CF6733F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BF933D1D-0AF1-47AC-9579-A44FC282D92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C433408A-DC85-4EEA-BE56-376104866DB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D124A81C-574A-4DE1-AF10-BD56AC3198A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439791</xdr:colOff>
      <xdr:row>12</xdr:row>
      <xdr:rowOff>291628</xdr:rowOff>
    </xdr:from>
    <xdr:to>
      <xdr:col>7</xdr:col>
      <xdr:colOff>756891</xdr:colOff>
      <xdr:row>12</xdr:row>
      <xdr:rowOff>623594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id="{FBBBC2B5-26E1-4BE7-AB69-D1A3E221D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71911" y="417020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289560</xdr:colOff>
      <xdr:row>12</xdr:row>
      <xdr:rowOff>220980</xdr:rowOff>
    </xdr:from>
    <xdr:to>
      <xdr:col>1</xdr:col>
      <xdr:colOff>628354</xdr:colOff>
      <xdr:row>12</xdr:row>
      <xdr:rowOff>507872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id="{D5CA965E-0652-4AF2-8485-8F5D3D7D314B}"/>
            </a:ext>
          </a:extLst>
        </xdr:cNvPr>
        <xdr:cNvGrpSpPr/>
      </xdr:nvGrpSpPr>
      <xdr:grpSpPr>
        <a:xfrm>
          <a:off x="441960" y="405003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id="{73811E9C-EB08-4CCE-B3A0-D379CBEE21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id="{C051C505-BD45-4283-B7A6-35E8A6873B3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160020</xdr:colOff>
      <xdr:row>12</xdr:row>
      <xdr:rowOff>234873</xdr:rowOff>
    </xdr:from>
    <xdr:to>
      <xdr:col>7</xdr:col>
      <xdr:colOff>498814</xdr:colOff>
      <xdr:row>12</xdr:row>
      <xdr:rowOff>521765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36333237-998F-4D6E-8D9D-78D7D21AF93F}"/>
            </a:ext>
          </a:extLst>
        </xdr:cNvPr>
        <xdr:cNvGrpSpPr/>
      </xdr:nvGrpSpPr>
      <xdr:grpSpPr>
        <a:xfrm>
          <a:off x="6313170" y="4063923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2A207C30-CFC1-422A-B981-55E4CEF6ED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1218A30E-B320-4EB1-BDA5-00083150222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304800</xdr:colOff>
      <xdr:row>18</xdr:row>
      <xdr:rowOff>239798</xdr:rowOff>
    </xdr:from>
    <xdr:to>
      <xdr:col>7</xdr:col>
      <xdr:colOff>643594</xdr:colOff>
      <xdr:row>18</xdr:row>
      <xdr:rowOff>526690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3699463E-8D51-408B-817F-B35007142631}"/>
            </a:ext>
          </a:extLst>
        </xdr:cNvPr>
        <xdr:cNvGrpSpPr/>
      </xdr:nvGrpSpPr>
      <xdr:grpSpPr>
        <a:xfrm>
          <a:off x="6457950" y="632627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B47E58B0-D171-4826-9DEF-D01ACEB5235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3CFAA053-C6D2-44E7-8B68-571EC38FFB6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455031</xdr:colOff>
      <xdr:row>15</xdr:row>
      <xdr:rowOff>322108</xdr:rowOff>
    </xdr:from>
    <xdr:to>
      <xdr:col>7</xdr:col>
      <xdr:colOff>772131</xdr:colOff>
      <xdr:row>15</xdr:row>
      <xdr:rowOff>654074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id="{84DDF7AE-D9A5-4AAB-B0C9-D704C2856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7151" y="53513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175260</xdr:colOff>
      <xdr:row>15</xdr:row>
      <xdr:rowOff>265353</xdr:rowOff>
    </xdr:from>
    <xdr:to>
      <xdr:col>7</xdr:col>
      <xdr:colOff>514054</xdr:colOff>
      <xdr:row>15</xdr:row>
      <xdr:rowOff>552245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8448477C-91C4-471A-A932-89F933AC6395}"/>
            </a:ext>
          </a:extLst>
        </xdr:cNvPr>
        <xdr:cNvGrpSpPr/>
      </xdr:nvGrpSpPr>
      <xdr:grpSpPr>
        <a:xfrm>
          <a:off x="6328410" y="522787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97DCC7EB-E0B1-4661-9E44-A10E25FE830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6A2B279D-2055-4289-BAED-8441179FAD3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292857</xdr:rowOff>
    </xdr:from>
    <xdr:to>
      <xdr:col>6</xdr:col>
      <xdr:colOff>621583</xdr:colOff>
      <xdr:row>12</xdr:row>
      <xdr:rowOff>631452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3AF7C6F4-4EC6-4D68-BAD8-F79C4F972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121907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273807</xdr:rowOff>
    </xdr:from>
    <xdr:to>
      <xdr:col>6</xdr:col>
      <xdr:colOff>621583</xdr:colOff>
      <xdr:row>15</xdr:row>
      <xdr:rowOff>612402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833DBAA7-4644-4EBE-BDA7-AD362411F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52363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EF8C542A-0602-416A-944F-8A2B6634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62825210-B5B3-4777-AA2A-C8A73C52E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6" name="Picture 239">
          <a:extLst>
            <a:ext uri="{FF2B5EF4-FFF2-40B4-BE49-F238E27FC236}">
              <a16:creationId xmlns:a16="http://schemas.microsoft.com/office/drawing/2014/main" id="{DF7659F1-F33A-4019-8296-B8171F895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1FD63212-917A-43CA-BC2B-92FA35C32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AA3AEF28-EF0C-4C1D-BCF1-2F71A1AF4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id="{443801CB-6577-4333-8C34-2420FFC5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14A946D3-0DC8-461B-8D4D-85CD8C8E2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22" name="Picture 121">
          <a:extLst>
            <a:ext uri="{FF2B5EF4-FFF2-40B4-BE49-F238E27FC236}">
              <a16:creationId xmlns:a16="http://schemas.microsoft.com/office/drawing/2014/main" id="{135CCC6B-200C-4368-A330-E22D2D826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id="{AE14EBF6-E55D-4EEC-BBA5-C5CA5EB7F48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6EFBE1F9-76D7-474D-945B-4A172B503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97F26018-9308-404C-B210-CE097A336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8BAF265C-BA74-4C41-9BBB-3B50DD38C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0" name="Pentagone régulier 49">
          <a:extLst>
            <a:ext uri="{FF2B5EF4-FFF2-40B4-BE49-F238E27FC236}">
              <a16:creationId xmlns:a16="http://schemas.microsoft.com/office/drawing/2014/main" id="{08A44A9B-8081-46C5-8BA5-E07CD55058C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1" name="Freeform: Shape 150">
          <a:extLst>
            <a:ext uri="{FF2B5EF4-FFF2-40B4-BE49-F238E27FC236}">
              <a16:creationId xmlns:a16="http://schemas.microsoft.com/office/drawing/2014/main" id="{53581B3B-78EE-47D6-AF62-8C20A2DE500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E600B729-9D46-40EA-89B9-F8DE3C4480C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3" name="Picture 248">
          <a:extLst>
            <a:ext uri="{FF2B5EF4-FFF2-40B4-BE49-F238E27FC236}">
              <a16:creationId xmlns:a16="http://schemas.microsoft.com/office/drawing/2014/main" id="{8E36D991-139E-44AC-A1A4-140C635BD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DA77ECC9-AA18-4856-9DEB-A87C15681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170AA37E-4B0B-4966-BEFD-4C268A0F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0E78E8AC-E8E5-4C61-96DC-38916BE82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7" name="Pentagone régulier 49">
          <a:extLst>
            <a:ext uri="{FF2B5EF4-FFF2-40B4-BE49-F238E27FC236}">
              <a16:creationId xmlns:a16="http://schemas.microsoft.com/office/drawing/2014/main" id="{3243DA3A-3420-4F62-8619-22BDA1F48D8B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8" name="Picture 13">
          <a:extLst>
            <a:ext uri="{FF2B5EF4-FFF2-40B4-BE49-F238E27FC236}">
              <a16:creationId xmlns:a16="http://schemas.microsoft.com/office/drawing/2014/main" id="{501B9140-9933-41DE-A8F2-E7EE07255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BECD5BF9-C448-49A6-A968-F55FA3960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C6B21000-B2F6-471C-AD76-B3F23AFE5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id="{ED88764C-E899-44A8-8F7B-9F1CFBEF4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65CB2BFB-AE73-41DC-980D-8786E485A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3" name="Picture 17">
          <a:extLst>
            <a:ext uri="{FF2B5EF4-FFF2-40B4-BE49-F238E27FC236}">
              <a16:creationId xmlns:a16="http://schemas.microsoft.com/office/drawing/2014/main" id="{1D2A0A39-F431-4C8D-84E8-9E87877DE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224809AF-A28A-43B1-9203-F748C88A5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5" name="Picture 17">
          <a:extLst>
            <a:ext uri="{FF2B5EF4-FFF2-40B4-BE49-F238E27FC236}">
              <a16:creationId xmlns:a16="http://schemas.microsoft.com/office/drawing/2014/main" id="{13242FDC-EF61-4AB3-BD41-4D90C47A6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6" name="Picture 273">
          <a:extLst>
            <a:ext uri="{FF2B5EF4-FFF2-40B4-BE49-F238E27FC236}">
              <a16:creationId xmlns:a16="http://schemas.microsoft.com/office/drawing/2014/main" id="{B0CFDD5F-4E50-4A68-B371-75255B94B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7" name="Oval 166">
          <a:extLst>
            <a:ext uri="{FF2B5EF4-FFF2-40B4-BE49-F238E27FC236}">
              <a16:creationId xmlns:a16="http://schemas.microsoft.com/office/drawing/2014/main" id="{D6339796-D44D-4548-8CF5-6304D6C4B66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73F41B1C-D1EE-4DAF-9AC0-75A2C082F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BA66ABC1-A72C-4F12-AB0D-EE92F596AF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61A858F-074A-4DB7-89B8-976735DB43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70033DF-8C5A-4CD9-BB1A-BE097B7C7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B8BFC82-711E-4E74-A14D-21DCC1C4A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AF7BBBF5-3E95-4D67-8684-95D56AC61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90AFF694-53CC-4FDF-8E57-7C8A7F0FC5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3B1C643-323A-43C0-9B06-268432CEF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127CB89-B79F-48B5-BDDD-81671FEA86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3A5F8436-81AA-45A5-A3EC-736EC74AD0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FB36197F-C231-44F2-9EA3-4CF9A65D61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C63A83A7-FD39-4A0F-9C46-5BCC857FDB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E9519E16-4943-4DEF-BEEE-D91EE18CA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92BCB1E8-567D-496D-88CB-05BF5591EF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8C398E5B-DB5B-4243-985F-9DEA776D44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2D5EB686-4FCF-432C-A393-F30DDFF576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C74EC107-4FEA-4572-BDB9-D4AEF8751D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88AAD26-78C9-47BC-A7F5-0B789FD089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9C861F2E-807A-471E-871C-5BE1D45629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AAC76FC-FEE8-4364-9ECC-D809B8D9B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E1A6F90A-A326-43C7-AF0F-AA32516E82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E0654F0B-0DD1-4C58-AD04-781C94A6E81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426E8B38-FEFC-42D1-92B9-757206CDB3C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E0D2F0E6-A973-4A1B-A3DE-0B2ABB0BD04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86FACE35-E2AC-4B92-A5C1-55A8099CB57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1E9AFF96-B356-44C6-A3E8-3311F4F58BD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id="{86645F01-EB8C-442B-AF06-0561785E0819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462651</xdr:colOff>
      <xdr:row>15</xdr:row>
      <xdr:rowOff>276388</xdr:rowOff>
    </xdr:from>
    <xdr:to>
      <xdr:col>1</xdr:col>
      <xdr:colOff>779751</xdr:colOff>
      <xdr:row>15</xdr:row>
      <xdr:rowOff>608354</xdr:rowOff>
    </xdr:to>
    <xdr:pic>
      <xdr:nvPicPr>
        <xdr:cNvPr id="72" name="Picture 17">
          <a:extLst>
            <a:ext uri="{FF2B5EF4-FFF2-40B4-BE49-F238E27FC236}">
              <a16:creationId xmlns:a16="http://schemas.microsoft.com/office/drawing/2014/main" id="{9772CA73-58BA-4C65-B391-C28372F0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9811" y="530558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350520</xdr:colOff>
      <xdr:row>12</xdr:row>
      <xdr:rowOff>236220</xdr:rowOff>
    </xdr:from>
    <xdr:to>
      <xdr:col>2</xdr:col>
      <xdr:colOff>689314</xdr:colOff>
      <xdr:row>12</xdr:row>
      <xdr:rowOff>523112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id="{2221371D-8244-40C2-B75D-AD17C78E9FB3}"/>
            </a:ext>
          </a:extLst>
        </xdr:cNvPr>
        <xdr:cNvGrpSpPr/>
      </xdr:nvGrpSpPr>
      <xdr:grpSpPr>
        <a:xfrm>
          <a:off x="1503045" y="4065270"/>
          <a:ext cx="338794" cy="286892"/>
          <a:chOff x="2235570" y="2804160"/>
          <a:chExt cx="338794" cy="286892"/>
        </a:xfrm>
      </xdr:grpSpPr>
      <xdr:sp macro="" textlink="">
        <xdr:nvSpPr>
          <xdr:cNvPr id="74" name="Pentagone régulier 49">
            <a:extLst>
              <a:ext uri="{FF2B5EF4-FFF2-40B4-BE49-F238E27FC236}">
                <a16:creationId xmlns:a16="http://schemas.microsoft.com/office/drawing/2014/main" id="{0D9FBEA1-CF42-480C-944F-B72D473A2E4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5" name="Oval 74">
            <a:extLst>
              <a:ext uri="{FF2B5EF4-FFF2-40B4-BE49-F238E27FC236}">
                <a16:creationId xmlns:a16="http://schemas.microsoft.com/office/drawing/2014/main" id="{F829819D-2055-4919-8F8A-D112D6479D4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182880</xdr:colOff>
      <xdr:row>15</xdr:row>
      <xdr:rowOff>219633</xdr:rowOff>
    </xdr:from>
    <xdr:to>
      <xdr:col>1</xdr:col>
      <xdr:colOff>521674</xdr:colOff>
      <xdr:row>15</xdr:row>
      <xdr:rowOff>506525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7C154C05-8A3E-4275-B798-5DE0E442D6F1}"/>
            </a:ext>
          </a:extLst>
        </xdr:cNvPr>
        <xdr:cNvGrpSpPr/>
      </xdr:nvGrpSpPr>
      <xdr:grpSpPr>
        <a:xfrm>
          <a:off x="335280" y="5182158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0F78A7B8-EA8F-4B10-9C37-B6DA892F3FF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3C97A1B9-D1E7-4ED6-B2C1-3588A495A8A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327660</xdr:colOff>
      <xdr:row>21</xdr:row>
      <xdr:rowOff>239798</xdr:rowOff>
    </xdr:from>
    <xdr:to>
      <xdr:col>1</xdr:col>
      <xdr:colOff>666454</xdr:colOff>
      <xdr:row>21</xdr:row>
      <xdr:rowOff>526690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96A58080-4824-485E-BA37-9A5A12D57BF5}"/>
            </a:ext>
          </a:extLst>
        </xdr:cNvPr>
        <xdr:cNvGrpSpPr/>
      </xdr:nvGrpSpPr>
      <xdr:grpSpPr>
        <a:xfrm>
          <a:off x="480060" y="7450223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99DD80A7-962E-49F7-B5D5-98F7027BE74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ADA90763-9121-46BD-BDB3-E2F298183A3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477891</xdr:colOff>
      <xdr:row>18</xdr:row>
      <xdr:rowOff>322108</xdr:rowOff>
    </xdr:from>
    <xdr:to>
      <xdr:col>1</xdr:col>
      <xdr:colOff>794991</xdr:colOff>
      <xdr:row>18</xdr:row>
      <xdr:rowOff>654074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id="{777D1F48-BC35-4C27-96BA-1CB55B29D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051" y="648668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198120</xdr:colOff>
      <xdr:row>18</xdr:row>
      <xdr:rowOff>265353</xdr:rowOff>
    </xdr:from>
    <xdr:to>
      <xdr:col>1</xdr:col>
      <xdr:colOff>536914</xdr:colOff>
      <xdr:row>18</xdr:row>
      <xdr:rowOff>552245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802C8003-62F3-4FD9-AAF5-8132B1F15776}"/>
            </a:ext>
          </a:extLst>
        </xdr:cNvPr>
        <xdr:cNvGrpSpPr/>
      </xdr:nvGrpSpPr>
      <xdr:grpSpPr>
        <a:xfrm>
          <a:off x="350520" y="6351828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89635699-4427-4743-92EB-1915D2EE34B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D5FC0B2D-C2E8-4BED-8F9A-50DD05C58FE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254757</xdr:rowOff>
    </xdr:from>
    <xdr:to>
      <xdr:col>7</xdr:col>
      <xdr:colOff>605866</xdr:colOff>
      <xdr:row>12</xdr:row>
      <xdr:rowOff>593352</xdr:rowOff>
    </xdr:to>
    <xdr:pic>
      <xdr:nvPicPr>
        <xdr:cNvPr id="97" name="Picture 273">
          <a:extLst>
            <a:ext uri="{FF2B5EF4-FFF2-40B4-BE49-F238E27FC236}">
              <a16:creationId xmlns:a16="http://schemas.microsoft.com/office/drawing/2014/main" id="{2361FEAE-2BCE-43C8-A588-268B7378A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083807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311907</xdr:rowOff>
    </xdr:from>
    <xdr:to>
      <xdr:col>7</xdr:col>
      <xdr:colOff>605866</xdr:colOff>
      <xdr:row>15</xdr:row>
      <xdr:rowOff>650502</xdr:rowOff>
    </xdr:to>
    <xdr:pic>
      <xdr:nvPicPr>
        <xdr:cNvPr id="98" name="Picture 273">
          <a:extLst>
            <a:ext uri="{FF2B5EF4-FFF2-40B4-BE49-F238E27FC236}">
              <a16:creationId xmlns:a16="http://schemas.microsoft.com/office/drawing/2014/main" id="{3310EC04-C9CE-4ABE-B774-09754EABA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5274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181262</xdr:colOff>
      <xdr:row>24</xdr:row>
      <xdr:rowOff>115761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BF978662-F10C-4D22-9D01-A24D573B3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06012" cy="8059611"/>
        </a:xfrm>
        <a:prstGeom prst="rect">
          <a:avLst/>
        </a:prstGeom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4369C996-608D-4AF8-8DAC-82BF028BE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id="{E967E654-AC9C-40ED-83F6-31257FDC1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2" name="Picture 273">
          <a:extLst>
            <a:ext uri="{FF2B5EF4-FFF2-40B4-BE49-F238E27FC236}">
              <a16:creationId xmlns:a16="http://schemas.microsoft.com/office/drawing/2014/main" id="{DB9C1A76-C8CD-476C-A05F-7E08FE11A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17764E47-B3C5-4E70-B7CE-FD44A1CF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3620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EF40EDB1-E57A-4794-BAAB-20936DD20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2836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20" name="Picture 273">
          <a:extLst>
            <a:ext uri="{FF2B5EF4-FFF2-40B4-BE49-F238E27FC236}">
              <a16:creationId xmlns:a16="http://schemas.microsoft.com/office/drawing/2014/main" id="{4506ED76-9503-4ECD-A461-DA04CCC85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919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12</xdr:row>
      <xdr:rowOff>368300</xdr:rowOff>
    </xdr:from>
    <xdr:to>
      <xdr:col>1</xdr:col>
      <xdr:colOff>637857</xdr:colOff>
      <xdr:row>12</xdr:row>
      <xdr:rowOff>706895</xdr:rowOff>
    </xdr:to>
    <xdr:pic>
      <xdr:nvPicPr>
        <xdr:cNvPr id="21" name="Picture 273">
          <a:extLst>
            <a:ext uri="{FF2B5EF4-FFF2-40B4-BE49-F238E27FC236}">
              <a16:creationId xmlns:a16="http://schemas.microsoft.com/office/drawing/2014/main" id="{7989BFC4-CF33-4052-8FDE-8C3D4FE4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7621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15</xdr:row>
      <xdr:rowOff>372605</xdr:rowOff>
    </xdr:from>
    <xdr:to>
      <xdr:col>1</xdr:col>
      <xdr:colOff>637857</xdr:colOff>
      <xdr:row>15</xdr:row>
      <xdr:rowOff>711200</xdr:rowOff>
    </xdr:to>
    <xdr:pic>
      <xdr:nvPicPr>
        <xdr:cNvPr id="22" name="Picture 273">
          <a:extLst>
            <a:ext uri="{FF2B5EF4-FFF2-40B4-BE49-F238E27FC236}">
              <a16:creationId xmlns:a16="http://schemas.microsoft.com/office/drawing/2014/main" id="{D24DE24F-1853-4E5A-9103-211041DA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7621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id="{E0080761-5B75-4B52-8B1E-9811AA38E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5754" y="310888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99882</xdr:colOff>
      <xdr:row>12</xdr:row>
      <xdr:rowOff>434651</xdr:rowOff>
    </xdr:from>
    <xdr:to>
      <xdr:col>2</xdr:col>
      <xdr:colOff>438066</xdr:colOff>
      <xdr:row>12</xdr:row>
      <xdr:rowOff>781350</xdr:rowOff>
    </xdr:to>
    <xdr:pic>
      <xdr:nvPicPr>
        <xdr:cNvPr id="129" name="Picture 272">
          <a:extLst>
            <a:ext uri="{FF2B5EF4-FFF2-40B4-BE49-F238E27FC236}">
              <a16:creationId xmlns:a16="http://schemas.microsoft.com/office/drawing/2014/main" id="{E227C544-6AFE-4BD1-99A1-FB5E5E2D8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7779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CC2156B0-8C7E-4039-8496-02D7DBDF2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6995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AD1B5B70-CEB6-47F7-8FCD-103773471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9913" y="4246634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120903</xdr:colOff>
      <xdr:row>15</xdr:row>
      <xdr:rowOff>416258</xdr:rowOff>
    </xdr:from>
    <xdr:to>
      <xdr:col>2</xdr:col>
      <xdr:colOff>459087</xdr:colOff>
      <xdr:row>15</xdr:row>
      <xdr:rowOff>762957</xdr:rowOff>
    </xdr:to>
    <xdr:pic>
      <xdr:nvPicPr>
        <xdr:cNvPr id="143" name="Picture 272">
          <a:extLst>
            <a:ext uri="{FF2B5EF4-FFF2-40B4-BE49-F238E27FC236}">
              <a16:creationId xmlns:a16="http://schemas.microsoft.com/office/drawing/2014/main" id="{AA1A0CDD-9E2E-4062-8B2B-7C8F0F65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8800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34" name="Picture 133">
          <a:extLst>
            <a:ext uri="{FF2B5EF4-FFF2-40B4-BE49-F238E27FC236}">
              <a16:creationId xmlns:a16="http://schemas.microsoft.com/office/drawing/2014/main" id="{ED7612A6-A5FD-4CA6-82A5-3DA82EE28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id="{9C96754D-D6D9-49E5-94CE-464AF3D053A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A6118064-2314-4CF3-8405-583F76380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01BF6EF3-3DCB-44A4-9524-23E3EEAB1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39" name="Picture 273">
          <a:extLst>
            <a:ext uri="{FF2B5EF4-FFF2-40B4-BE49-F238E27FC236}">
              <a16:creationId xmlns:a16="http://schemas.microsoft.com/office/drawing/2014/main" id="{DC648CA2-914C-46D0-A740-11A393556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40" name="Pentagone régulier 49">
          <a:extLst>
            <a:ext uri="{FF2B5EF4-FFF2-40B4-BE49-F238E27FC236}">
              <a16:creationId xmlns:a16="http://schemas.microsoft.com/office/drawing/2014/main" id="{8C97D1EE-F337-4858-86EB-B4E1015A343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41" name="Freeform: Shape 240">
          <a:extLst>
            <a:ext uri="{FF2B5EF4-FFF2-40B4-BE49-F238E27FC236}">
              <a16:creationId xmlns:a16="http://schemas.microsoft.com/office/drawing/2014/main" id="{8DE16C73-4701-4666-A1DE-A25764F531F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42" name="Freeform: Shape 241">
          <a:extLst>
            <a:ext uri="{FF2B5EF4-FFF2-40B4-BE49-F238E27FC236}">
              <a16:creationId xmlns:a16="http://schemas.microsoft.com/office/drawing/2014/main" id="{DE6733BF-A00C-45B2-9094-243AF3E89B1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43" name="Picture 248">
          <a:extLst>
            <a:ext uri="{FF2B5EF4-FFF2-40B4-BE49-F238E27FC236}">
              <a16:creationId xmlns:a16="http://schemas.microsoft.com/office/drawing/2014/main" id="{8F8B4572-F639-4AC6-A8C3-C2737A3BF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44" name="Picture 248">
          <a:extLst>
            <a:ext uri="{FF2B5EF4-FFF2-40B4-BE49-F238E27FC236}">
              <a16:creationId xmlns:a16="http://schemas.microsoft.com/office/drawing/2014/main" id="{62D2ECA4-C7E9-4D55-9F79-A6C75C4D1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45" name="Picture 248">
          <a:extLst>
            <a:ext uri="{FF2B5EF4-FFF2-40B4-BE49-F238E27FC236}">
              <a16:creationId xmlns:a16="http://schemas.microsoft.com/office/drawing/2014/main" id="{5E254824-D078-4159-AA79-FCCB6E19F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46" name="Picture 248">
          <a:extLst>
            <a:ext uri="{FF2B5EF4-FFF2-40B4-BE49-F238E27FC236}">
              <a16:creationId xmlns:a16="http://schemas.microsoft.com/office/drawing/2014/main" id="{41399CE8-3CD7-484F-80A4-08328E297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47" name="Pentagone régulier 49">
          <a:extLst>
            <a:ext uri="{FF2B5EF4-FFF2-40B4-BE49-F238E27FC236}">
              <a16:creationId xmlns:a16="http://schemas.microsoft.com/office/drawing/2014/main" id="{59BB1603-0607-4C69-936F-CFF4D3F7715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48" name="Picture 13">
          <a:extLst>
            <a:ext uri="{FF2B5EF4-FFF2-40B4-BE49-F238E27FC236}">
              <a16:creationId xmlns:a16="http://schemas.microsoft.com/office/drawing/2014/main" id="{21E5DB95-DF2C-42A0-888C-E0432BC36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49" name="Picture 13">
          <a:extLst>
            <a:ext uri="{FF2B5EF4-FFF2-40B4-BE49-F238E27FC236}">
              <a16:creationId xmlns:a16="http://schemas.microsoft.com/office/drawing/2014/main" id="{24AA64AD-CA34-4932-BF34-2C35E8ED7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50" name="Picture 13">
          <a:extLst>
            <a:ext uri="{FF2B5EF4-FFF2-40B4-BE49-F238E27FC236}">
              <a16:creationId xmlns:a16="http://schemas.microsoft.com/office/drawing/2014/main" id="{99AC17C6-1F1C-4F15-AE9A-2E77C1765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51" name="Picture 17">
          <a:extLst>
            <a:ext uri="{FF2B5EF4-FFF2-40B4-BE49-F238E27FC236}">
              <a16:creationId xmlns:a16="http://schemas.microsoft.com/office/drawing/2014/main" id="{DF9B2BD3-8EF6-4FD5-A0A6-23498C3AF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52" name="Picture 273">
          <a:extLst>
            <a:ext uri="{FF2B5EF4-FFF2-40B4-BE49-F238E27FC236}">
              <a16:creationId xmlns:a16="http://schemas.microsoft.com/office/drawing/2014/main" id="{17D8B927-3E64-4FE4-9FBB-F7074C8F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53" name="Picture 17">
          <a:extLst>
            <a:ext uri="{FF2B5EF4-FFF2-40B4-BE49-F238E27FC236}">
              <a16:creationId xmlns:a16="http://schemas.microsoft.com/office/drawing/2014/main" id="{07923DA5-50A4-4891-91C5-D522D263B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54" name="Picture 273">
          <a:extLst>
            <a:ext uri="{FF2B5EF4-FFF2-40B4-BE49-F238E27FC236}">
              <a16:creationId xmlns:a16="http://schemas.microsoft.com/office/drawing/2014/main" id="{A8019DCF-2D5B-4EE2-9C49-9FB3DABB4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55" name="Picture 17">
          <a:extLst>
            <a:ext uri="{FF2B5EF4-FFF2-40B4-BE49-F238E27FC236}">
              <a16:creationId xmlns:a16="http://schemas.microsoft.com/office/drawing/2014/main" id="{4913F13C-304E-4A41-B8E3-2EEC1AED8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56" name="Picture 273">
          <a:extLst>
            <a:ext uri="{FF2B5EF4-FFF2-40B4-BE49-F238E27FC236}">
              <a16:creationId xmlns:a16="http://schemas.microsoft.com/office/drawing/2014/main" id="{8F1285EC-8511-402C-A1C3-D0ACFAEB1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71" name="Oval 270">
          <a:extLst>
            <a:ext uri="{FF2B5EF4-FFF2-40B4-BE49-F238E27FC236}">
              <a16:creationId xmlns:a16="http://schemas.microsoft.com/office/drawing/2014/main" id="{7C038EDE-185E-4609-9153-F81B9661E6B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BC4D5B71-73FF-4B97-858F-40EEC6D5A8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228A6019-BAAE-4375-A022-DCC416D9B3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C1306745-D1E7-4468-9AF8-89FB766F12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F79D757E-3C49-4B17-A197-1DF1F069C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2E610B5D-7552-44BF-B257-B37F208764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4347B52F-B3C8-46E5-8A76-1981D095E9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24DED81E-1F80-447D-B955-9C3EA7541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8747F9F8-53B1-4BFD-BB50-8D1131EA0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9FE76B02-43CD-45BD-A911-99B324D364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2C45B87C-2E36-4E8C-9E9E-57D5413863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15E2E766-A95D-4EEA-9E1E-60A75E312C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710BE15E-48D5-41CA-824D-C46ECD38ED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0A0D594A-197D-4AE6-A7BA-1C400DEDEA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2C549860-2E08-437F-B0DB-2435896FF1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0EB56F3E-42E2-42AE-97E6-696C70CEC6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DD59897A-B65B-4B1A-954B-B2831EA098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F1E84966-A6D3-44E4-80B7-B3D8F36F7D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A4CB8AA7-B7A3-4BD3-A929-7122B4A2CF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66EB9DD3-3364-42D0-A4C4-D849AAB7AF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33D902D4-F94A-40BC-A486-B08E97688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B7B149EF-AFB5-4724-A6BA-F56D8021E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1ED4B7A4-1A57-45B8-8487-9E119D43A31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id="{6FF2B05F-7217-44F1-B3B1-259302B9B19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41620750-6238-4309-AB6B-7E9270E2D88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F276FD1F-061A-43A7-B1C1-1F4191ABC39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9B34EB32-1DA6-4526-8538-B6BF3A7A4A3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id="{21D3F8C1-0ABF-4176-B9B2-3ACA715F438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274320</xdr:colOff>
      <xdr:row>9</xdr:row>
      <xdr:rowOff>190500</xdr:rowOff>
    </xdr:from>
    <xdr:to>
      <xdr:col>3</xdr:col>
      <xdr:colOff>613114</xdr:colOff>
      <xdr:row>9</xdr:row>
      <xdr:rowOff>477392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6D7CC1CA-CEB8-41E9-A9C5-74CD30764B12}"/>
            </a:ext>
          </a:extLst>
        </xdr:cNvPr>
        <xdr:cNvGrpSpPr/>
      </xdr:nvGrpSpPr>
      <xdr:grpSpPr>
        <a:xfrm>
          <a:off x="2426970" y="289560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FC089B58-AAF5-4118-8015-2F93361A9C1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967328DF-B7AA-4DAA-9C54-4426B41F35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274320</xdr:colOff>
      <xdr:row>12</xdr:row>
      <xdr:rowOff>236220</xdr:rowOff>
    </xdr:from>
    <xdr:to>
      <xdr:col>3</xdr:col>
      <xdr:colOff>613114</xdr:colOff>
      <xdr:row>12</xdr:row>
      <xdr:rowOff>523112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927C2842-21F3-48CC-9236-9F289C3C471C}"/>
            </a:ext>
          </a:extLst>
        </xdr:cNvPr>
        <xdr:cNvGrpSpPr/>
      </xdr:nvGrpSpPr>
      <xdr:grpSpPr>
        <a:xfrm>
          <a:off x="2426970" y="406527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3848ABF9-BDCF-442B-AD37-85C592AF5CC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4D873638-2410-4C4B-9908-CB46EBA2AA2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274320</xdr:colOff>
      <xdr:row>15</xdr:row>
      <xdr:rowOff>297180</xdr:rowOff>
    </xdr:from>
    <xdr:to>
      <xdr:col>3</xdr:col>
      <xdr:colOff>613114</xdr:colOff>
      <xdr:row>15</xdr:row>
      <xdr:rowOff>584072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F74545BF-8983-42D4-8EBC-9E422BBCF836}"/>
            </a:ext>
          </a:extLst>
        </xdr:cNvPr>
        <xdr:cNvGrpSpPr/>
      </xdr:nvGrpSpPr>
      <xdr:grpSpPr>
        <a:xfrm>
          <a:off x="2426970" y="5259705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35C0ADE3-83D5-4191-BB55-6F36403E160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01A8020C-BBC7-4B70-8A3E-C433513C3B9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137160</xdr:colOff>
      <xdr:row>9</xdr:row>
      <xdr:rowOff>190500</xdr:rowOff>
    </xdr:from>
    <xdr:to>
      <xdr:col>5</xdr:col>
      <xdr:colOff>475954</xdr:colOff>
      <xdr:row>9</xdr:row>
      <xdr:rowOff>477392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D0B63526-4E49-48CE-8923-8EE0127C172A}"/>
            </a:ext>
          </a:extLst>
        </xdr:cNvPr>
        <xdr:cNvGrpSpPr/>
      </xdr:nvGrpSpPr>
      <xdr:grpSpPr>
        <a:xfrm>
          <a:off x="4290060" y="289560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6421207A-B19A-415C-AB60-9D923FAB1C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EE4D1424-E125-47DD-B97E-768B7233D81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137160</xdr:colOff>
      <xdr:row>12</xdr:row>
      <xdr:rowOff>236220</xdr:rowOff>
    </xdr:from>
    <xdr:to>
      <xdr:col>5</xdr:col>
      <xdr:colOff>475954</xdr:colOff>
      <xdr:row>12</xdr:row>
      <xdr:rowOff>523112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AFEC28C6-AECE-4F55-A8F7-856EE0F36CF6}"/>
            </a:ext>
          </a:extLst>
        </xdr:cNvPr>
        <xdr:cNvGrpSpPr/>
      </xdr:nvGrpSpPr>
      <xdr:grpSpPr>
        <a:xfrm>
          <a:off x="4290060" y="406527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2BAC6091-355E-46C1-90D8-F8ABC5AACFC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6A1724F7-A268-4422-A7B2-5B63025B3CA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289560</xdr:colOff>
      <xdr:row>9</xdr:row>
      <xdr:rowOff>190500</xdr:rowOff>
    </xdr:from>
    <xdr:to>
      <xdr:col>6</xdr:col>
      <xdr:colOff>628354</xdr:colOff>
      <xdr:row>9</xdr:row>
      <xdr:rowOff>477392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E0602FB1-13B9-473C-A3D7-7F73AF885130}"/>
            </a:ext>
          </a:extLst>
        </xdr:cNvPr>
        <xdr:cNvGrpSpPr/>
      </xdr:nvGrpSpPr>
      <xdr:grpSpPr>
        <a:xfrm>
          <a:off x="5442585" y="289560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A8113B41-5A3C-43BD-8E11-C69662369F6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F21595E6-0348-4C91-A1C0-1146A3E6B09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289560</xdr:colOff>
      <xdr:row>12</xdr:row>
      <xdr:rowOff>236220</xdr:rowOff>
    </xdr:from>
    <xdr:to>
      <xdr:col>6</xdr:col>
      <xdr:colOff>628354</xdr:colOff>
      <xdr:row>12</xdr:row>
      <xdr:rowOff>523112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3D9F7E27-93C6-4C79-AB88-63081EF23B36}"/>
            </a:ext>
          </a:extLst>
        </xdr:cNvPr>
        <xdr:cNvGrpSpPr/>
      </xdr:nvGrpSpPr>
      <xdr:grpSpPr>
        <a:xfrm>
          <a:off x="5442585" y="40652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D38FA471-ADC8-4224-A30D-35C1FC9201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D973BA5C-F0CA-4441-9FAC-02E83D37825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EBE6E85-E8BD-454D-8751-2AA36BADF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726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AEFB6FFD-1D0D-4366-8DA2-AF192E1D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CAA6724-A451-4F40-A2AD-924FF700F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3C7C1689-C01C-4B3A-ABC6-35259A187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D5EA8E25-980B-4C3C-869E-EF397CE33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9849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DB16025B-5855-4A0C-A7B8-63CD4C1E7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9065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F829A644-969B-4E1C-8FBB-9085B5EF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4148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12</xdr:row>
      <xdr:rowOff>368300</xdr:rowOff>
    </xdr:from>
    <xdr:to>
      <xdr:col>2</xdr:col>
      <xdr:colOff>664137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986882A9-BF81-4B93-B2A5-A57E1A806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3850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15</xdr:row>
      <xdr:rowOff>372605</xdr:rowOff>
    </xdr:from>
    <xdr:to>
      <xdr:col>2</xdr:col>
      <xdr:colOff>664137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1C012B07-2DE3-47AD-9B59-7D1AF021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3850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13784308-C14A-42D8-95F1-1D3C82F90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51983" y="310888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126163</xdr:colOff>
      <xdr:row>12</xdr:row>
      <xdr:rowOff>434651</xdr:rowOff>
    </xdr:from>
    <xdr:to>
      <xdr:col>3</xdr:col>
      <xdr:colOff>464347</xdr:colOff>
      <xdr:row>12</xdr:row>
      <xdr:rowOff>781350</xdr:rowOff>
    </xdr:to>
    <xdr:pic>
      <xdr:nvPicPr>
        <xdr:cNvPr id="70" name="Picture 272">
          <a:extLst>
            <a:ext uri="{FF2B5EF4-FFF2-40B4-BE49-F238E27FC236}">
              <a16:creationId xmlns:a16="http://schemas.microsoft.com/office/drawing/2014/main" id="{A3CED4C2-7851-4073-9ABE-67EEDB4A6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64008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id="{AD9EF931-98AD-426F-9D40-BF6679D0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3224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55F17C3D-C2EB-4536-B64D-BFD4C8B9D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6142" y="4246634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147184</xdr:colOff>
      <xdr:row>15</xdr:row>
      <xdr:rowOff>416258</xdr:rowOff>
    </xdr:from>
    <xdr:to>
      <xdr:col>3</xdr:col>
      <xdr:colOff>485368</xdr:colOff>
      <xdr:row>15</xdr:row>
      <xdr:rowOff>762957</xdr:rowOff>
    </xdr:to>
    <xdr:pic>
      <xdr:nvPicPr>
        <xdr:cNvPr id="77" name="Picture 272">
          <a:extLst>
            <a:ext uri="{FF2B5EF4-FFF2-40B4-BE49-F238E27FC236}">
              <a16:creationId xmlns:a16="http://schemas.microsoft.com/office/drawing/2014/main" id="{49E5440C-CB8C-4F27-9BC4-669EBB6C1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5029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202" name="Picture 201">
          <a:extLst>
            <a:ext uri="{FF2B5EF4-FFF2-40B4-BE49-F238E27FC236}">
              <a16:creationId xmlns:a16="http://schemas.microsoft.com/office/drawing/2014/main" id="{DD1C4FEC-F858-48B1-AB8F-022F55936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247" name="Rectangle 246">
          <a:extLst>
            <a:ext uri="{FF2B5EF4-FFF2-40B4-BE49-F238E27FC236}">
              <a16:creationId xmlns:a16="http://schemas.microsoft.com/office/drawing/2014/main" id="{DF4600C2-825B-48CD-AFED-9B0EE381CE3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248" name="Picture 13">
          <a:extLst>
            <a:ext uri="{FF2B5EF4-FFF2-40B4-BE49-F238E27FC236}">
              <a16:creationId xmlns:a16="http://schemas.microsoft.com/office/drawing/2014/main" id="{AB6EDA6E-ECD2-4602-9646-FC2CFA40B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249" name="Picture 17">
          <a:extLst>
            <a:ext uri="{FF2B5EF4-FFF2-40B4-BE49-F238E27FC236}">
              <a16:creationId xmlns:a16="http://schemas.microsoft.com/office/drawing/2014/main" id="{40BFC954-3CBB-410D-9018-AE7964EF1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50" name="Picture 273">
          <a:extLst>
            <a:ext uri="{FF2B5EF4-FFF2-40B4-BE49-F238E27FC236}">
              <a16:creationId xmlns:a16="http://schemas.microsoft.com/office/drawing/2014/main" id="{977261E2-9AF1-4F50-9FC0-1C3CF126E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51" name="Pentagone régulier 49">
          <a:extLst>
            <a:ext uri="{FF2B5EF4-FFF2-40B4-BE49-F238E27FC236}">
              <a16:creationId xmlns:a16="http://schemas.microsoft.com/office/drawing/2014/main" id="{5F6A6761-1204-4F0A-8ED6-4E88A484A09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52" name="Freeform: Shape 251">
          <a:extLst>
            <a:ext uri="{FF2B5EF4-FFF2-40B4-BE49-F238E27FC236}">
              <a16:creationId xmlns:a16="http://schemas.microsoft.com/office/drawing/2014/main" id="{74F954C5-B968-47B5-9AE9-680C70A5D2C5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53" name="Freeform: Shape 252">
          <a:extLst>
            <a:ext uri="{FF2B5EF4-FFF2-40B4-BE49-F238E27FC236}">
              <a16:creationId xmlns:a16="http://schemas.microsoft.com/office/drawing/2014/main" id="{CEDCE553-1A16-49A0-828E-9E0218833FF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54" name="Picture 248">
          <a:extLst>
            <a:ext uri="{FF2B5EF4-FFF2-40B4-BE49-F238E27FC236}">
              <a16:creationId xmlns:a16="http://schemas.microsoft.com/office/drawing/2014/main" id="{78AFCE4C-77F9-4780-B484-18F51B822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55" name="Picture 248">
          <a:extLst>
            <a:ext uri="{FF2B5EF4-FFF2-40B4-BE49-F238E27FC236}">
              <a16:creationId xmlns:a16="http://schemas.microsoft.com/office/drawing/2014/main" id="{4A0D5364-D65C-4307-8B6C-F7EE2D7D4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56" name="Picture 248">
          <a:extLst>
            <a:ext uri="{FF2B5EF4-FFF2-40B4-BE49-F238E27FC236}">
              <a16:creationId xmlns:a16="http://schemas.microsoft.com/office/drawing/2014/main" id="{3EC5CFC4-22C4-4FF8-BD16-50E4BB738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57" name="Picture 248">
          <a:extLst>
            <a:ext uri="{FF2B5EF4-FFF2-40B4-BE49-F238E27FC236}">
              <a16:creationId xmlns:a16="http://schemas.microsoft.com/office/drawing/2014/main" id="{06380643-33A0-4735-B57D-27F8C007F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58" name="Pentagone régulier 49">
          <a:extLst>
            <a:ext uri="{FF2B5EF4-FFF2-40B4-BE49-F238E27FC236}">
              <a16:creationId xmlns:a16="http://schemas.microsoft.com/office/drawing/2014/main" id="{913D9E03-9B26-46D9-9CFB-CD651A49493B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59" name="Picture 13">
          <a:extLst>
            <a:ext uri="{FF2B5EF4-FFF2-40B4-BE49-F238E27FC236}">
              <a16:creationId xmlns:a16="http://schemas.microsoft.com/office/drawing/2014/main" id="{D925E432-D9CF-4EF9-9DB1-CD0D2DBAD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60" name="Picture 13">
          <a:extLst>
            <a:ext uri="{FF2B5EF4-FFF2-40B4-BE49-F238E27FC236}">
              <a16:creationId xmlns:a16="http://schemas.microsoft.com/office/drawing/2014/main" id="{CAB99750-F665-41C7-BF14-CB14C4F21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61" name="Picture 13">
          <a:extLst>
            <a:ext uri="{FF2B5EF4-FFF2-40B4-BE49-F238E27FC236}">
              <a16:creationId xmlns:a16="http://schemas.microsoft.com/office/drawing/2014/main" id="{3F9CC2B8-4C1E-4332-98BD-150BAEEED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62" name="Picture 17">
          <a:extLst>
            <a:ext uri="{FF2B5EF4-FFF2-40B4-BE49-F238E27FC236}">
              <a16:creationId xmlns:a16="http://schemas.microsoft.com/office/drawing/2014/main" id="{8FD83D38-D608-4023-8B40-C8DD7E5D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63" name="Picture 273">
          <a:extLst>
            <a:ext uri="{FF2B5EF4-FFF2-40B4-BE49-F238E27FC236}">
              <a16:creationId xmlns:a16="http://schemas.microsoft.com/office/drawing/2014/main" id="{B838FFAB-FD26-490C-B5CB-BFA10BCC4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64" name="Picture 17">
          <a:extLst>
            <a:ext uri="{FF2B5EF4-FFF2-40B4-BE49-F238E27FC236}">
              <a16:creationId xmlns:a16="http://schemas.microsoft.com/office/drawing/2014/main" id="{A8ADCD0F-FDC3-4C17-B431-1DFD4C802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65" name="Picture 273">
          <a:extLst>
            <a:ext uri="{FF2B5EF4-FFF2-40B4-BE49-F238E27FC236}">
              <a16:creationId xmlns:a16="http://schemas.microsoft.com/office/drawing/2014/main" id="{B5F982B8-A620-47BB-960B-21DD224C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66" name="Picture 17">
          <a:extLst>
            <a:ext uri="{FF2B5EF4-FFF2-40B4-BE49-F238E27FC236}">
              <a16:creationId xmlns:a16="http://schemas.microsoft.com/office/drawing/2014/main" id="{13808D6A-21AD-446A-A070-8018F83CF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67" name="Picture 273">
          <a:extLst>
            <a:ext uri="{FF2B5EF4-FFF2-40B4-BE49-F238E27FC236}">
              <a16:creationId xmlns:a16="http://schemas.microsoft.com/office/drawing/2014/main" id="{7383166E-F43B-4C1D-8C3D-CE5936406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68" name="Oval 267">
          <a:extLst>
            <a:ext uri="{FF2B5EF4-FFF2-40B4-BE49-F238E27FC236}">
              <a16:creationId xmlns:a16="http://schemas.microsoft.com/office/drawing/2014/main" id="{0D875FFC-CCFE-4861-81D3-28E754135CF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AD1689D8-7986-49A1-A63C-65B80F2C3B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51E56011-D442-453C-AD5B-AE3864F4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91CD6923-68D9-4601-8CDA-7723D2E86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BEF05FA9-0510-4246-9D4A-79B40720F8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300FCB19-34BA-4703-A6C9-8CBB602CD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91386BE2-C2AC-4ECB-8B29-291B3D2267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855D931C-CF4D-4800-BC0A-0110550D0D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1A29AD6F-D5AA-430C-BAA3-EF47A6AB9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5EA01E30-126D-4BD5-AF0B-2200674E03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A69B5832-14A8-40E2-A2D6-003B9409C8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633E1C89-8C26-4C6D-8F57-E2A7C40E0C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701956E0-C36E-4043-B1EC-E76FD35FA9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34959BF5-D3B3-4267-800B-4ED16A1D6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B1861884-CBEE-4ACB-A93E-FED298CED9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329B98E0-E86B-4D21-95D4-F5B395E1EC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188310CA-82A2-423C-88C8-F0294ADEF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E77035EA-9F3B-4B25-9648-885F52A96E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BE373ACD-80B5-4FDD-8B72-80C26A8122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65BBFF4D-81E4-4AB1-8A7C-8AE5035834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50908D40-DC7B-4CCE-9275-FC2487087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A6564E54-DFAF-4E81-845A-D741074242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BF72CE41-51FA-4038-93D5-A348BCA4140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E7262D8D-0B4C-4BFB-AE02-7DD3CC54DFF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id="{81664FD4-284D-46EA-B72F-8530986CEFB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C9C42F5C-74AF-40CC-ACCA-C3982602BC1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139CA0D6-EF49-4B95-AB91-7758E2BDDFC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D774E723-568E-45A1-95F5-BDAA9D21C75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9</xdr:row>
      <xdr:rowOff>236220</xdr:rowOff>
    </xdr:from>
    <xdr:to>
      <xdr:col>4</xdr:col>
      <xdr:colOff>643594</xdr:colOff>
      <xdr:row>9</xdr:row>
      <xdr:rowOff>523112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C0A438F0-8208-4281-B815-C975F6534DAB}"/>
            </a:ext>
          </a:extLst>
        </xdr:cNvPr>
        <xdr:cNvGrpSpPr/>
      </xdr:nvGrpSpPr>
      <xdr:grpSpPr>
        <a:xfrm>
          <a:off x="3457575" y="294132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B8D2A2AF-8552-441A-91E3-99FD1F19479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2F8E38DD-D20F-4ED6-9977-F70F3230275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12</xdr:row>
      <xdr:rowOff>281940</xdr:rowOff>
    </xdr:from>
    <xdr:to>
      <xdr:col>4</xdr:col>
      <xdr:colOff>643594</xdr:colOff>
      <xdr:row>12</xdr:row>
      <xdr:rowOff>568832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904FA987-B1FB-4186-8655-2BC656035B04}"/>
            </a:ext>
          </a:extLst>
        </xdr:cNvPr>
        <xdr:cNvGrpSpPr/>
      </xdr:nvGrpSpPr>
      <xdr:grpSpPr>
        <a:xfrm>
          <a:off x="3457575" y="411099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35D6E613-C782-4D0C-AC08-B4798F9A14E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3A1D1575-88DF-4E51-8D40-C418C1788E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15</xdr:row>
      <xdr:rowOff>342900</xdr:rowOff>
    </xdr:from>
    <xdr:to>
      <xdr:col>4</xdr:col>
      <xdr:colOff>643594</xdr:colOff>
      <xdr:row>15</xdr:row>
      <xdr:rowOff>629792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E798FFF6-D7CE-4BA6-BF43-8945FC71CE80}"/>
            </a:ext>
          </a:extLst>
        </xdr:cNvPr>
        <xdr:cNvGrpSpPr/>
      </xdr:nvGrpSpPr>
      <xdr:grpSpPr>
        <a:xfrm>
          <a:off x="3457575" y="530542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B07E89C1-2BCD-471B-8387-3B9CFA02E78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60B34BB5-3FED-4DA1-8A21-B7A5F8E0EF6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9</xdr:row>
      <xdr:rowOff>236220</xdr:rowOff>
    </xdr:from>
    <xdr:to>
      <xdr:col>6</xdr:col>
      <xdr:colOff>506434</xdr:colOff>
      <xdr:row>9</xdr:row>
      <xdr:rowOff>523112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860B7B6B-3F9B-4574-9AD9-F4FC74DC316C}"/>
            </a:ext>
          </a:extLst>
        </xdr:cNvPr>
        <xdr:cNvGrpSpPr/>
      </xdr:nvGrpSpPr>
      <xdr:grpSpPr>
        <a:xfrm>
          <a:off x="5320665" y="294132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6E0D37F4-3652-4913-97A9-5664CA202AE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AFCDEA23-F92B-430D-AE92-9277FF9D493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281940</xdr:rowOff>
    </xdr:from>
    <xdr:to>
      <xdr:col>6</xdr:col>
      <xdr:colOff>506434</xdr:colOff>
      <xdr:row>12</xdr:row>
      <xdr:rowOff>568832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A1F9A5B5-16AE-4F6D-8AA2-A719C4D51124}"/>
            </a:ext>
          </a:extLst>
        </xdr:cNvPr>
        <xdr:cNvGrpSpPr/>
      </xdr:nvGrpSpPr>
      <xdr:grpSpPr>
        <a:xfrm>
          <a:off x="5320665" y="411099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9596F854-2B90-42DC-B109-377B552A67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FD826669-C0A8-4AD2-9E4B-C950813A703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9</xdr:row>
      <xdr:rowOff>236220</xdr:rowOff>
    </xdr:from>
    <xdr:to>
      <xdr:col>7</xdr:col>
      <xdr:colOff>658834</xdr:colOff>
      <xdr:row>9</xdr:row>
      <xdr:rowOff>523112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4D456FAC-E9C8-420E-91F2-23488F66480E}"/>
            </a:ext>
          </a:extLst>
        </xdr:cNvPr>
        <xdr:cNvGrpSpPr/>
      </xdr:nvGrpSpPr>
      <xdr:grpSpPr>
        <a:xfrm>
          <a:off x="6473190" y="294132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B9A01B78-FF14-44F6-943E-A7D072B1762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0BBDAE3D-B6D0-4EC3-BB7F-125A780E776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281940</xdr:rowOff>
    </xdr:from>
    <xdr:to>
      <xdr:col>7</xdr:col>
      <xdr:colOff>658834</xdr:colOff>
      <xdr:row>12</xdr:row>
      <xdr:rowOff>568832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06BCB983-49DA-4218-BEB7-4EEBE1FF3976}"/>
            </a:ext>
          </a:extLst>
        </xdr:cNvPr>
        <xdr:cNvGrpSpPr/>
      </xdr:nvGrpSpPr>
      <xdr:grpSpPr>
        <a:xfrm>
          <a:off x="6473190" y="4110990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F3B01BEF-DA5A-40B6-883F-4A62049C84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AEAAE2E9-73B7-4D9E-8D44-D25A9B540EB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278EA2A8-B772-4771-85A1-B60A55FE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345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D553A662-C4FC-4E56-ABF9-90A20684D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33F59911-C88C-4D6C-99DC-84DDF965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A11FAB29-32F9-47C4-8A9E-DECEAAF5F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F10930A2-0049-4E2C-9B40-D2AA21E15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6957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263DBE96-2ACC-4185-A722-63E6F1DB0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6173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5BCC321C-841B-45B6-8AF0-6EB12628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1256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12</xdr:row>
      <xdr:rowOff>368300</xdr:rowOff>
    </xdr:from>
    <xdr:to>
      <xdr:col>3</xdr:col>
      <xdr:colOff>631297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FC54F460-A045-4EDB-906B-959087252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0958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15</xdr:row>
      <xdr:rowOff>372605</xdr:rowOff>
    </xdr:from>
    <xdr:to>
      <xdr:col>3</xdr:col>
      <xdr:colOff>631297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7FE3F8B2-8B7A-4F59-8116-15344D557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30958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C1DE5BFE-B24E-45B1-97F4-5A945257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9091" y="310888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93323</xdr:colOff>
      <xdr:row>12</xdr:row>
      <xdr:rowOff>434651</xdr:rowOff>
    </xdr:from>
    <xdr:to>
      <xdr:col>4</xdr:col>
      <xdr:colOff>431507</xdr:colOff>
      <xdr:row>12</xdr:row>
      <xdr:rowOff>781350</xdr:rowOff>
    </xdr:to>
    <xdr:pic>
      <xdr:nvPicPr>
        <xdr:cNvPr id="70" name="Picture 272">
          <a:extLst>
            <a:ext uri="{FF2B5EF4-FFF2-40B4-BE49-F238E27FC236}">
              <a16:creationId xmlns:a16="http://schemas.microsoft.com/office/drawing/2014/main" id="{3809070A-2BBA-4AA4-B8A2-1050D027E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31116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id="{A788B2A4-15FC-4332-849E-037F26676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70332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F79C95DA-0559-4BC2-91CA-3537324E8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53250" y="4246634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114344</xdr:colOff>
      <xdr:row>15</xdr:row>
      <xdr:rowOff>416258</xdr:rowOff>
    </xdr:from>
    <xdr:to>
      <xdr:col>4</xdr:col>
      <xdr:colOff>452528</xdr:colOff>
      <xdr:row>15</xdr:row>
      <xdr:rowOff>762957</xdr:rowOff>
    </xdr:to>
    <xdr:pic>
      <xdr:nvPicPr>
        <xdr:cNvPr id="77" name="Picture 272">
          <a:extLst>
            <a:ext uri="{FF2B5EF4-FFF2-40B4-BE49-F238E27FC236}">
              <a16:creationId xmlns:a16="http://schemas.microsoft.com/office/drawing/2014/main" id="{587274E3-A7F1-4457-816F-1BF98A205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2137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7620</xdr:rowOff>
    </xdr:from>
    <xdr:ext cx="1401884" cy="782442"/>
    <xdr:pic>
      <xdr:nvPicPr>
        <xdr:cNvPr id="133" name="Picture 132">
          <a:extLst>
            <a:ext uri="{FF2B5EF4-FFF2-40B4-BE49-F238E27FC236}">
              <a16:creationId xmlns:a16="http://schemas.microsoft.com/office/drawing/2014/main" id="{105E1B5D-782F-4301-B352-BF0AF1AC8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762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id="{4CD8ED67-8041-40EC-8C13-07FAEBDFD14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53" name="Picture 13">
          <a:extLst>
            <a:ext uri="{FF2B5EF4-FFF2-40B4-BE49-F238E27FC236}">
              <a16:creationId xmlns:a16="http://schemas.microsoft.com/office/drawing/2014/main" id="{5268D6C6-2BC9-4599-BE65-5E8D97466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id="{7C53C01B-6EDA-47FE-B839-331FC353D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id="{A2B6AD6E-2EF7-4B3C-87C0-26E5C440E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6" name="Pentagone régulier 49">
          <a:extLst>
            <a:ext uri="{FF2B5EF4-FFF2-40B4-BE49-F238E27FC236}">
              <a16:creationId xmlns:a16="http://schemas.microsoft.com/office/drawing/2014/main" id="{FC7319D6-95F4-4D1E-844C-557C4873901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7" name="Freeform: Shape 156">
          <a:extLst>
            <a:ext uri="{FF2B5EF4-FFF2-40B4-BE49-F238E27FC236}">
              <a16:creationId xmlns:a16="http://schemas.microsoft.com/office/drawing/2014/main" id="{7B35AFD2-FADD-4941-973F-0B9E5F193F95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8" name="Freeform: Shape 157">
          <a:extLst>
            <a:ext uri="{FF2B5EF4-FFF2-40B4-BE49-F238E27FC236}">
              <a16:creationId xmlns:a16="http://schemas.microsoft.com/office/drawing/2014/main" id="{3B05273C-D11E-4DD9-88FB-9D8561995D6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9" name="Picture 248">
          <a:extLst>
            <a:ext uri="{FF2B5EF4-FFF2-40B4-BE49-F238E27FC236}">
              <a16:creationId xmlns:a16="http://schemas.microsoft.com/office/drawing/2014/main" id="{0E7FA142-162B-4359-935C-ED395137B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0" name="Picture 248">
          <a:extLst>
            <a:ext uri="{FF2B5EF4-FFF2-40B4-BE49-F238E27FC236}">
              <a16:creationId xmlns:a16="http://schemas.microsoft.com/office/drawing/2014/main" id="{30F8E8EE-0F64-41A8-A321-1B6841845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1" name="Picture 248">
          <a:extLst>
            <a:ext uri="{FF2B5EF4-FFF2-40B4-BE49-F238E27FC236}">
              <a16:creationId xmlns:a16="http://schemas.microsoft.com/office/drawing/2014/main" id="{414EDABC-84E2-465F-8E53-7C2A46E42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2" name="Picture 248">
          <a:extLst>
            <a:ext uri="{FF2B5EF4-FFF2-40B4-BE49-F238E27FC236}">
              <a16:creationId xmlns:a16="http://schemas.microsoft.com/office/drawing/2014/main" id="{FEEB4693-22F1-40FE-A14E-BF1174FB7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63" name="Pentagone régulier 49">
          <a:extLst>
            <a:ext uri="{FF2B5EF4-FFF2-40B4-BE49-F238E27FC236}">
              <a16:creationId xmlns:a16="http://schemas.microsoft.com/office/drawing/2014/main" id="{C650E073-D98C-4DD3-BE78-6AAB3A5D989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64" name="Picture 13">
          <a:extLst>
            <a:ext uri="{FF2B5EF4-FFF2-40B4-BE49-F238E27FC236}">
              <a16:creationId xmlns:a16="http://schemas.microsoft.com/office/drawing/2014/main" id="{1A2F6631-6AD4-4E94-A8CD-80F6B854F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5" name="Picture 13">
          <a:extLst>
            <a:ext uri="{FF2B5EF4-FFF2-40B4-BE49-F238E27FC236}">
              <a16:creationId xmlns:a16="http://schemas.microsoft.com/office/drawing/2014/main" id="{211A7CA1-24EF-42F0-AB28-0A82CC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6" name="Picture 13">
          <a:extLst>
            <a:ext uri="{FF2B5EF4-FFF2-40B4-BE49-F238E27FC236}">
              <a16:creationId xmlns:a16="http://schemas.microsoft.com/office/drawing/2014/main" id="{E03D7E36-B776-4F6B-B23A-DFE99A757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6F8278E6-0D08-4A74-9FC1-61D536B36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A286B622-AF3F-4552-83B9-B8DE20C93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9" name="Picture 17">
          <a:extLst>
            <a:ext uri="{FF2B5EF4-FFF2-40B4-BE49-F238E27FC236}">
              <a16:creationId xmlns:a16="http://schemas.microsoft.com/office/drawing/2014/main" id="{CA263880-9EF2-40A3-888D-FBA03214F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1E0052C7-9EA1-4757-8B90-DB4FD93C4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1" name="Picture 17">
          <a:extLst>
            <a:ext uri="{FF2B5EF4-FFF2-40B4-BE49-F238E27FC236}">
              <a16:creationId xmlns:a16="http://schemas.microsoft.com/office/drawing/2014/main" id="{6C46F75B-A8A0-49ED-963A-73821039B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2" name="Picture 273">
          <a:extLst>
            <a:ext uri="{FF2B5EF4-FFF2-40B4-BE49-F238E27FC236}">
              <a16:creationId xmlns:a16="http://schemas.microsoft.com/office/drawing/2014/main" id="{E135F16E-BEAF-49EF-B96F-A0EFB24C4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73" name="Oval 172">
          <a:extLst>
            <a:ext uri="{FF2B5EF4-FFF2-40B4-BE49-F238E27FC236}">
              <a16:creationId xmlns:a16="http://schemas.microsoft.com/office/drawing/2014/main" id="{FB2E9AAC-265A-47A3-8237-C657DD4DECAF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5A1FE11F-7D57-4505-9628-1118D91A1B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5CE8BFEF-83A4-4772-92A7-42294CAEA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25D6D11-6D47-414D-8FE6-0830E8D5F4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46813420-CCD1-4564-B535-C62D8C063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D7B23ABE-2FED-42DD-9FC2-FE2CFA1488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886DEB7C-4D5D-43FA-8C4F-42C85FF56B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5B5B52B2-67CD-48F6-B686-A24452E48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CDED328-E6D2-4F42-8644-39E835E41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3EBD1654-56B4-4BA4-80C3-D7E18BDF8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1B409B47-ABE9-441D-9C7C-ED4341897B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FC8FD2D6-45CB-4AF0-8F8A-8CFDDD2E95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FA85FA15-9F8E-4362-9560-2C369E6CA1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D5C8FD0C-9007-4C2F-8C0F-5BF0A9507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92A856BE-25A0-473B-91CA-9B5A5A245F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32A59DEE-D3A0-4259-909C-C4EBAC1D0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ED6CA42D-5CA5-4A2E-8778-040639401E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4E1637B-739A-41CF-A145-059213725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A65B951B-DBB7-425B-9246-4402902260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406F062B-B690-4593-AEAF-ED84EAED4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3153722-E39C-44EF-AD59-1B598A4838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6DF36278-6260-4DB3-B36A-E811DBF7A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4C82CBA3-C3CA-4E70-BF8E-71014758705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8227034B-E0E1-4415-87B9-AD09FAAE505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id="{ACEE6E22-11EB-41A7-B576-852B6467629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108AE881-7393-4793-8D2C-C01D5EF424D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30AE5223-CD3B-41D9-A681-03EF5520066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DB783605-FC0E-409B-B595-D413856FF29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9</xdr:row>
      <xdr:rowOff>167640</xdr:rowOff>
    </xdr:from>
    <xdr:to>
      <xdr:col>5</xdr:col>
      <xdr:colOff>643594</xdr:colOff>
      <xdr:row>9</xdr:row>
      <xdr:rowOff>454532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B0E5D830-14EC-4DAF-994B-5F6E5BDAD4F5}"/>
            </a:ext>
          </a:extLst>
        </xdr:cNvPr>
        <xdr:cNvGrpSpPr/>
      </xdr:nvGrpSpPr>
      <xdr:grpSpPr>
        <a:xfrm>
          <a:off x="4457700" y="287274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69CE9A50-0684-402D-97EE-1C962887D1B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13FB3A6C-E496-4558-875E-A2E1A7F047C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12</xdr:row>
      <xdr:rowOff>213360</xdr:rowOff>
    </xdr:from>
    <xdr:to>
      <xdr:col>5</xdr:col>
      <xdr:colOff>643594</xdr:colOff>
      <xdr:row>12</xdr:row>
      <xdr:rowOff>500252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C06165DB-D5AB-4534-A661-322A850AF8BD}"/>
            </a:ext>
          </a:extLst>
        </xdr:cNvPr>
        <xdr:cNvGrpSpPr/>
      </xdr:nvGrpSpPr>
      <xdr:grpSpPr>
        <a:xfrm>
          <a:off x="4457700" y="404241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276AB2EC-08F9-4FBD-9484-90F59D1444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F12B5137-E75E-49E6-A98C-315CE6A09E6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15</xdr:row>
      <xdr:rowOff>274320</xdr:rowOff>
    </xdr:from>
    <xdr:to>
      <xdr:col>5</xdr:col>
      <xdr:colOff>643594</xdr:colOff>
      <xdr:row>15</xdr:row>
      <xdr:rowOff>561212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567B0440-A287-40B1-83B8-B3B07E7E04D6}"/>
            </a:ext>
          </a:extLst>
        </xdr:cNvPr>
        <xdr:cNvGrpSpPr/>
      </xdr:nvGrpSpPr>
      <xdr:grpSpPr>
        <a:xfrm>
          <a:off x="4457700" y="523684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595DE244-C86C-4D1B-816C-54BEC7F9882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58C29969-15F4-4A09-81D2-53423B8A23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167640</xdr:colOff>
      <xdr:row>9</xdr:row>
      <xdr:rowOff>167640</xdr:rowOff>
    </xdr:from>
    <xdr:to>
      <xdr:col>7</xdr:col>
      <xdr:colOff>506434</xdr:colOff>
      <xdr:row>9</xdr:row>
      <xdr:rowOff>454532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FC7B9F89-6B66-4A31-A18F-5762CB00F30E}"/>
            </a:ext>
          </a:extLst>
        </xdr:cNvPr>
        <xdr:cNvGrpSpPr/>
      </xdr:nvGrpSpPr>
      <xdr:grpSpPr>
        <a:xfrm>
          <a:off x="6320790" y="287274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039829EC-4737-4E25-9847-A9B6A0264A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6C0E69F1-6717-4945-822E-368A48D5A4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167640</xdr:colOff>
      <xdr:row>12</xdr:row>
      <xdr:rowOff>213360</xdr:rowOff>
    </xdr:from>
    <xdr:to>
      <xdr:col>7</xdr:col>
      <xdr:colOff>506434</xdr:colOff>
      <xdr:row>12</xdr:row>
      <xdr:rowOff>500252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5BA4E92A-3106-4B98-989F-8BEE003B8FB6}"/>
            </a:ext>
          </a:extLst>
        </xdr:cNvPr>
        <xdr:cNvGrpSpPr/>
      </xdr:nvGrpSpPr>
      <xdr:grpSpPr>
        <a:xfrm>
          <a:off x="6320790" y="404241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A650703A-5979-4743-8215-ACA9E91DB4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66A3C36C-87A6-4420-9A90-EA4D5773C4A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12</xdr:row>
      <xdr:rowOff>160020</xdr:rowOff>
    </xdr:from>
    <xdr:to>
      <xdr:col>1</xdr:col>
      <xdr:colOff>658834</xdr:colOff>
      <xdr:row>12</xdr:row>
      <xdr:rowOff>446912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3E913473-1E91-4C8E-AB91-7B60842DCEC5}"/>
            </a:ext>
          </a:extLst>
        </xdr:cNvPr>
        <xdr:cNvGrpSpPr/>
      </xdr:nvGrpSpPr>
      <xdr:grpSpPr>
        <a:xfrm>
          <a:off x="472440" y="39890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1D0AD0F3-6F50-4D1F-A298-A465A31E010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C70D1D47-0CC5-45EA-80EE-015E3ABB805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15</xdr:row>
      <xdr:rowOff>190500</xdr:rowOff>
    </xdr:from>
    <xdr:to>
      <xdr:col>1</xdr:col>
      <xdr:colOff>658834</xdr:colOff>
      <xdr:row>15</xdr:row>
      <xdr:rowOff>477392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753251FD-6EAB-482C-BF0C-DD576FAC8073}"/>
            </a:ext>
          </a:extLst>
        </xdr:cNvPr>
        <xdr:cNvGrpSpPr/>
      </xdr:nvGrpSpPr>
      <xdr:grpSpPr>
        <a:xfrm>
          <a:off x="472440" y="515302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C4A25D8F-F515-40B8-8275-8FF3A75DC0B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FE1FF1E5-774A-4D86-9F0D-D590B0DCBD8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81966DE2-7102-4948-A28F-A133F38A6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488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5E4ACEE4-C8C4-442D-96B9-BCA4ECAEA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AC97C3D2-CE91-4468-AA49-40EEBC9E6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CFE5099A-E1A0-41CF-983E-D7C737AE3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CBB5894B-BAB0-41C1-847A-40A31AA05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90341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56DCF782-D443-41F7-AE89-CEC5540DD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9557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63F2A417-7D9C-40F4-8A31-57E4F90A5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4640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12</xdr:row>
      <xdr:rowOff>368300</xdr:rowOff>
    </xdr:from>
    <xdr:to>
      <xdr:col>4</xdr:col>
      <xdr:colOff>624733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883CEBAA-23E6-4848-B9C0-91070CF6E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4342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15</xdr:row>
      <xdr:rowOff>372605</xdr:rowOff>
    </xdr:from>
    <xdr:to>
      <xdr:col>4</xdr:col>
      <xdr:colOff>624733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F74ED547-D2C2-4B76-AC7A-F8461691C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4342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3C79EA9B-FE46-46F1-B763-74EDC2698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1074" y="414021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86759</xdr:colOff>
      <xdr:row>12</xdr:row>
      <xdr:rowOff>434651</xdr:rowOff>
    </xdr:from>
    <xdr:to>
      <xdr:col>5</xdr:col>
      <xdr:colOff>424943</xdr:colOff>
      <xdr:row>12</xdr:row>
      <xdr:rowOff>781350</xdr:rowOff>
    </xdr:to>
    <xdr:pic>
      <xdr:nvPicPr>
        <xdr:cNvPr id="70" name="Picture 272">
          <a:extLst>
            <a:ext uri="{FF2B5EF4-FFF2-40B4-BE49-F238E27FC236}">
              <a16:creationId xmlns:a16="http://schemas.microsoft.com/office/drawing/2014/main" id="{4B1E5AD6-7D4B-41C4-AD0B-08DAD3EC6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4500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71" name="Picture 17">
          <a:extLst>
            <a:ext uri="{FF2B5EF4-FFF2-40B4-BE49-F238E27FC236}">
              <a16:creationId xmlns:a16="http://schemas.microsoft.com/office/drawing/2014/main" id="{5A8DF064-8EE7-4831-90BA-A09B868E4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63716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74" name="Picture 17">
          <a:extLst>
            <a:ext uri="{FF2B5EF4-FFF2-40B4-BE49-F238E27FC236}">
              <a16:creationId xmlns:a16="http://schemas.microsoft.com/office/drawing/2014/main" id="{88B96F3E-3019-4C49-BEE7-EBE60D4C8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5233" y="5277962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107780</xdr:colOff>
      <xdr:row>15</xdr:row>
      <xdr:rowOff>416258</xdr:rowOff>
    </xdr:from>
    <xdr:to>
      <xdr:col>5</xdr:col>
      <xdr:colOff>445964</xdr:colOff>
      <xdr:row>15</xdr:row>
      <xdr:rowOff>762957</xdr:rowOff>
    </xdr:to>
    <xdr:pic>
      <xdr:nvPicPr>
        <xdr:cNvPr id="77" name="Picture 272">
          <a:extLst>
            <a:ext uri="{FF2B5EF4-FFF2-40B4-BE49-F238E27FC236}">
              <a16:creationId xmlns:a16="http://schemas.microsoft.com/office/drawing/2014/main" id="{1C875847-9BFC-49A4-B465-D4C80AA77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5521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220" name="Picture 219">
          <a:extLst>
            <a:ext uri="{FF2B5EF4-FFF2-40B4-BE49-F238E27FC236}">
              <a16:creationId xmlns:a16="http://schemas.microsoft.com/office/drawing/2014/main" id="{6AF136FD-9E21-4AD2-A521-E25782225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202" name="Rectangle 201">
          <a:extLst>
            <a:ext uri="{FF2B5EF4-FFF2-40B4-BE49-F238E27FC236}">
              <a16:creationId xmlns:a16="http://schemas.microsoft.com/office/drawing/2014/main" id="{8984F7C4-E20C-4DB7-B914-FF76DBD27B7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203" name="Picture 13">
          <a:extLst>
            <a:ext uri="{FF2B5EF4-FFF2-40B4-BE49-F238E27FC236}">
              <a16:creationId xmlns:a16="http://schemas.microsoft.com/office/drawing/2014/main" id="{5B01B4BF-3B26-4322-8426-7B9855A4F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204" name="Picture 17">
          <a:extLst>
            <a:ext uri="{FF2B5EF4-FFF2-40B4-BE49-F238E27FC236}">
              <a16:creationId xmlns:a16="http://schemas.microsoft.com/office/drawing/2014/main" id="{042B8AE9-C9C1-4F24-A487-B4713E5E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205" name="Picture 273">
          <a:extLst>
            <a:ext uri="{FF2B5EF4-FFF2-40B4-BE49-F238E27FC236}">
              <a16:creationId xmlns:a16="http://schemas.microsoft.com/office/drawing/2014/main" id="{23588AE8-263A-4B4B-8868-AB5C6EFA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206" name="Pentagone régulier 49">
          <a:extLst>
            <a:ext uri="{FF2B5EF4-FFF2-40B4-BE49-F238E27FC236}">
              <a16:creationId xmlns:a16="http://schemas.microsoft.com/office/drawing/2014/main" id="{D4B200DD-BF88-438A-9767-E2CC8CEC9E3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207" name="Freeform: Shape 206">
          <a:extLst>
            <a:ext uri="{FF2B5EF4-FFF2-40B4-BE49-F238E27FC236}">
              <a16:creationId xmlns:a16="http://schemas.microsoft.com/office/drawing/2014/main" id="{EF0E3964-64BB-4E36-9CB2-0575D0D9DF1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208" name="Freeform: Shape 207">
          <a:extLst>
            <a:ext uri="{FF2B5EF4-FFF2-40B4-BE49-F238E27FC236}">
              <a16:creationId xmlns:a16="http://schemas.microsoft.com/office/drawing/2014/main" id="{9F752061-F454-4120-B903-0EBA8EDA257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209" name="Picture 248">
          <a:extLst>
            <a:ext uri="{FF2B5EF4-FFF2-40B4-BE49-F238E27FC236}">
              <a16:creationId xmlns:a16="http://schemas.microsoft.com/office/drawing/2014/main" id="{715A479C-F6B6-4748-822A-9E2D81DFB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210" name="Picture 248">
          <a:extLst>
            <a:ext uri="{FF2B5EF4-FFF2-40B4-BE49-F238E27FC236}">
              <a16:creationId xmlns:a16="http://schemas.microsoft.com/office/drawing/2014/main" id="{87CD87AB-9CFF-4FD8-9B87-4E31E6FD5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211" name="Picture 248">
          <a:extLst>
            <a:ext uri="{FF2B5EF4-FFF2-40B4-BE49-F238E27FC236}">
              <a16:creationId xmlns:a16="http://schemas.microsoft.com/office/drawing/2014/main" id="{713E9730-5A83-4119-9319-441A0ADFB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212" name="Picture 248">
          <a:extLst>
            <a:ext uri="{FF2B5EF4-FFF2-40B4-BE49-F238E27FC236}">
              <a16:creationId xmlns:a16="http://schemas.microsoft.com/office/drawing/2014/main" id="{08CBF664-3423-4633-B849-1433D8DCF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213" name="Pentagone régulier 49">
          <a:extLst>
            <a:ext uri="{FF2B5EF4-FFF2-40B4-BE49-F238E27FC236}">
              <a16:creationId xmlns:a16="http://schemas.microsoft.com/office/drawing/2014/main" id="{85707C59-03B4-4668-9EF1-9447099C8CDF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214" name="Picture 13">
          <a:extLst>
            <a:ext uri="{FF2B5EF4-FFF2-40B4-BE49-F238E27FC236}">
              <a16:creationId xmlns:a16="http://schemas.microsoft.com/office/drawing/2014/main" id="{0B1A81AE-98E1-4B90-B429-89752331B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215" name="Picture 13">
          <a:extLst>
            <a:ext uri="{FF2B5EF4-FFF2-40B4-BE49-F238E27FC236}">
              <a16:creationId xmlns:a16="http://schemas.microsoft.com/office/drawing/2014/main" id="{59A0D9C6-DBF9-4518-8D2A-6AC992377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216" name="Picture 13">
          <a:extLst>
            <a:ext uri="{FF2B5EF4-FFF2-40B4-BE49-F238E27FC236}">
              <a16:creationId xmlns:a16="http://schemas.microsoft.com/office/drawing/2014/main" id="{AD3DA486-343B-4E08-AC51-7708F2AB7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17" name="Picture 17">
          <a:extLst>
            <a:ext uri="{FF2B5EF4-FFF2-40B4-BE49-F238E27FC236}">
              <a16:creationId xmlns:a16="http://schemas.microsoft.com/office/drawing/2014/main" id="{130FF79B-DB5E-41C3-A0A3-D87878012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id="{4CDA5FD7-3484-497C-9239-BAE36AE89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id="{D804E7E0-9B00-4EFF-AD50-C6C0BBE96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40" name="Picture 273">
          <a:extLst>
            <a:ext uri="{FF2B5EF4-FFF2-40B4-BE49-F238E27FC236}">
              <a16:creationId xmlns:a16="http://schemas.microsoft.com/office/drawing/2014/main" id="{DC0F47D3-7B90-432C-B56C-1E7EB2BAA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41" name="Picture 17">
          <a:extLst>
            <a:ext uri="{FF2B5EF4-FFF2-40B4-BE49-F238E27FC236}">
              <a16:creationId xmlns:a16="http://schemas.microsoft.com/office/drawing/2014/main" id="{3C3445DF-59C0-4591-AEEE-85825E09C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42" name="Picture 273">
          <a:extLst>
            <a:ext uri="{FF2B5EF4-FFF2-40B4-BE49-F238E27FC236}">
              <a16:creationId xmlns:a16="http://schemas.microsoft.com/office/drawing/2014/main" id="{66CA818A-1253-4B1E-A79A-F2E3445DB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43" name="Oval 242">
          <a:extLst>
            <a:ext uri="{FF2B5EF4-FFF2-40B4-BE49-F238E27FC236}">
              <a16:creationId xmlns:a16="http://schemas.microsoft.com/office/drawing/2014/main" id="{81D0867E-3FD9-49EE-BD05-1196B9D9B245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2F47CCA1-11D0-4856-8577-E54D557329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3F11B47F-0B85-464F-A668-C0BF13212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42627BB7-0BE3-40C3-8089-E62E9BE17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32FFFFC0-B2EF-4A5B-87A1-3E820DA0F8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B970CFCA-EA4A-400B-96AA-31EADEC31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FDAC350D-892F-4219-B07F-EF63FD753B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79C5B5E3-B669-4FEC-93D5-EEFB49457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CC478AFE-26D8-4B5C-ADD6-6EFA53D24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E0A86607-83EC-40DF-9431-03CB7FD27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E4BAD854-C473-46E5-AEED-EFF89C6D0C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D4A91C1-3636-4C53-A9BD-E47127C6C2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9EBE5BB1-7527-4330-B173-D977ACE7B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30840609-759A-4123-A36B-4CFFF8CEE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1AD3C34E-F2B2-4545-BC2B-96F7FC2BF7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2D876B09-FF9A-4C96-82C5-775A2AE6D7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0090FF6A-6FE2-4981-AF74-81B506CED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976E5AF7-510B-4EF4-8B20-053CDAA8B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38B556D8-F8B7-4833-897F-3124246C77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25FB69A3-1DF7-485C-B12D-DB6C6AEC43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F6C5D62A-0B14-45F9-86F0-C319539662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7CFA7662-95C2-4E27-BEBA-D48DD00113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62C8A195-9E19-4DA3-ADEB-CE0271D47E5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482EF963-705F-4F9D-A8E4-6460BCCECF1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id="{5F5C45AB-30AF-49B2-91BE-AB349F2B54C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7BCB39DE-0DBC-4C9D-BE20-7079EBF6A0A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8" name="Pentagone régulier 49">
          <a:extLst>
            <a:ext uri="{FF2B5EF4-FFF2-40B4-BE49-F238E27FC236}">
              <a16:creationId xmlns:a16="http://schemas.microsoft.com/office/drawing/2014/main" id="{C8A62C7B-FB35-4D2C-A368-230A259ABE5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9" name="Oval 98">
          <a:extLst>
            <a:ext uri="{FF2B5EF4-FFF2-40B4-BE49-F238E27FC236}">
              <a16:creationId xmlns:a16="http://schemas.microsoft.com/office/drawing/2014/main" id="{419DED51-7654-4138-A1DD-F66962B4ED8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251460</xdr:colOff>
      <xdr:row>12</xdr:row>
      <xdr:rowOff>129540</xdr:rowOff>
    </xdr:from>
    <xdr:to>
      <xdr:col>1</xdr:col>
      <xdr:colOff>590254</xdr:colOff>
      <xdr:row>12</xdr:row>
      <xdr:rowOff>416432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8CFCC6D7-A996-43A5-8133-377904C11701}"/>
            </a:ext>
          </a:extLst>
        </xdr:cNvPr>
        <xdr:cNvGrpSpPr/>
      </xdr:nvGrpSpPr>
      <xdr:grpSpPr>
        <a:xfrm>
          <a:off x="403860" y="3958590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id="{70E2EDC5-BAC1-4FA6-8CFE-24A8755756B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431AA909-9CD8-49C3-991A-71F587CB89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251460</xdr:colOff>
      <xdr:row>15</xdr:row>
      <xdr:rowOff>182880</xdr:rowOff>
    </xdr:from>
    <xdr:to>
      <xdr:col>1</xdr:col>
      <xdr:colOff>590254</xdr:colOff>
      <xdr:row>15</xdr:row>
      <xdr:rowOff>469772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id="{2400C12E-9186-4C85-8641-540434AA0D28}"/>
            </a:ext>
          </a:extLst>
        </xdr:cNvPr>
        <xdr:cNvGrpSpPr/>
      </xdr:nvGrpSpPr>
      <xdr:grpSpPr>
        <a:xfrm>
          <a:off x="403860" y="5145405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id="{354EE6FF-585C-46F3-83F3-4D4D8590B98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id="{1652D47D-0532-40A4-B257-EDAAFEB779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12</xdr:row>
      <xdr:rowOff>129540</xdr:rowOff>
    </xdr:from>
    <xdr:to>
      <xdr:col>2</xdr:col>
      <xdr:colOff>742654</xdr:colOff>
      <xdr:row>12</xdr:row>
      <xdr:rowOff>416432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DBC9E634-0F3E-482B-BC19-0C9D7D325BBD}"/>
            </a:ext>
          </a:extLst>
        </xdr:cNvPr>
        <xdr:cNvGrpSpPr/>
      </xdr:nvGrpSpPr>
      <xdr:grpSpPr>
        <a:xfrm>
          <a:off x="1556385" y="3958590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id="{7A7D3751-B597-4F24-801E-4FC9587E1BA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id="{1F35A1AA-FEC0-4B1F-AC45-91AFB8742C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15</xdr:row>
      <xdr:rowOff>182880</xdr:rowOff>
    </xdr:from>
    <xdr:to>
      <xdr:col>2</xdr:col>
      <xdr:colOff>742654</xdr:colOff>
      <xdr:row>15</xdr:row>
      <xdr:rowOff>469772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id="{20B57DDF-1EF5-4364-B506-581897145518}"/>
            </a:ext>
          </a:extLst>
        </xdr:cNvPr>
        <xdr:cNvGrpSpPr/>
      </xdr:nvGrpSpPr>
      <xdr:grpSpPr>
        <a:xfrm>
          <a:off x="1556385" y="5145405"/>
          <a:ext cx="338794" cy="286892"/>
          <a:chOff x="2235570" y="2804160"/>
          <a:chExt cx="338794" cy="286892"/>
        </a:xfrm>
      </xdr:grpSpPr>
      <xdr:sp macro="" textlink="">
        <xdr:nvSpPr>
          <xdr:cNvPr id="126" name="Pentagone régulier 49">
            <a:extLst>
              <a:ext uri="{FF2B5EF4-FFF2-40B4-BE49-F238E27FC236}">
                <a16:creationId xmlns:a16="http://schemas.microsoft.com/office/drawing/2014/main" id="{08C4FA95-EA58-41A5-9248-6E7E194B10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7" name="Oval 126">
            <a:extLst>
              <a:ext uri="{FF2B5EF4-FFF2-40B4-BE49-F238E27FC236}">
                <a16:creationId xmlns:a16="http://schemas.microsoft.com/office/drawing/2014/main" id="{D7776A6D-1AB2-4E8E-B9BE-B7EB3391F2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9</xdr:row>
      <xdr:rowOff>190500</xdr:rowOff>
    </xdr:from>
    <xdr:to>
      <xdr:col>6</xdr:col>
      <xdr:colOff>658834</xdr:colOff>
      <xdr:row>9</xdr:row>
      <xdr:rowOff>477392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id="{01A8AC6D-F4A6-4111-83D5-6D2745CD0D35}"/>
            </a:ext>
          </a:extLst>
        </xdr:cNvPr>
        <xdr:cNvGrpSpPr/>
      </xdr:nvGrpSpPr>
      <xdr:grpSpPr>
        <a:xfrm>
          <a:off x="5473065" y="2895600"/>
          <a:ext cx="338794" cy="286892"/>
          <a:chOff x="2235570" y="2804160"/>
          <a:chExt cx="338794" cy="286892"/>
        </a:xfrm>
      </xdr:grpSpPr>
      <xdr:sp macro="" textlink="">
        <xdr:nvSpPr>
          <xdr:cNvPr id="129" name="Pentagone régulier 49">
            <a:extLst>
              <a:ext uri="{FF2B5EF4-FFF2-40B4-BE49-F238E27FC236}">
                <a16:creationId xmlns:a16="http://schemas.microsoft.com/office/drawing/2014/main" id="{847F6187-26FA-4E9F-9C1E-66590504A00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0" name="Oval 129">
            <a:extLst>
              <a:ext uri="{FF2B5EF4-FFF2-40B4-BE49-F238E27FC236}">
                <a16:creationId xmlns:a16="http://schemas.microsoft.com/office/drawing/2014/main" id="{F3F1AF83-47F3-46E0-AF0A-48164B19C63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12</xdr:row>
      <xdr:rowOff>129540</xdr:rowOff>
    </xdr:from>
    <xdr:to>
      <xdr:col>6</xdr:col>
      <xdr:colOff>658834</xdr:colOff>
      <xdr:row>12</xdr:row>
      <xdr:rowOff>416432</xdr:rowOff>
    </xdr:to>
    <xdr:grpSp>
      <xdr:nvGrpSpPr>
        <xdr:cNvPr id="131" name="Group 130">
          <a:extLst>
            <a:ext uri="{FF2B5EF4-FFF2-40B4-BE49-F238E27FC236}">
              <a16:creationId xmlns:a16="http://schemas.microsoft.com/office/drawing/2014/main" id="{8C0EC9E1-2C51-48E8-85D0-FDB5531C59F8}"/>
            </a:ext>
          </a:extLst>
        </xdr:cNvPr>
        <xdr:cNvGrpSpPr/>
      </xdr:nvGrpSpPr>
      <xdr:grpSpPr>
        <a:xfrm>
          <a:off x="5473065" y="3958590"/>
          <a:ext cx="338794" cy="286892"/>
          <a:chOff x="2235570" y="2804160"/>
          <a:chExt cx="338794" cy="286892"/>
        </a:xfrm>
      </xdr:grpSpPr>
      <xdr:sp macro="" textlink="">
        <xdr:nvSpPr>
          <xdr:cNvPr id="132" name="Pentagone régulier 49">
            <a:extLst>
              <a:ext uri="{FF2B5EF4-FFF2-40B4-BE49-F238E27FC236}">
                <a16:creationId xmlns:a16="http://schemas.microsoft.com/office/drawing/2014/main" id="{4430124F-BB82-4312-A29B-3E4E372A91A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3" name="Oval 132">
            <a:extLst>
              <a:ext uri="{FF2B5EF4-FFF2-40B4-BE49-F238E27FC236}">
                <a16:creationId xmlns:a16="http://schemas.microsoft.com/office/drawing/2014/main" id="{9AD89F03-722B-4238-B17C-798EBB66563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15</xdr:row>
      <xdr:rowOff>182880</xdr:rowOff>
    </xdr:from>
    <xdr:to>
      <xdr:col>6</xdr:col>
      <xdr:colOff>658834</xdr:colOff>
      <xdr:row>15</xdr:row>
      <xdr:rowOff>469772</xdr:rowOff>
    </xdr:to>
    <xdr:grpSp>
      <xdr:nvGrpSpPr>
        <xdr:cNvPr id="134" name="Group 133">
          <a:extLst>
            <a:ext uri="{FF2B5EF4-FFF2-40B4-BE49-F238E27FC236}">
              <a16:creationId xmlns:a16="http://schemas.microsoft.com/office/drawing/2014/main" id="{75B23B4F-C489-4D6F-9850-14D39898AF5D}"/>
            </a:ext>
          </a:extLst>
        </xdr:cNvPr>
        <xdr:cNvGrpSpPr/>
      </xdr:nvGrpSpPr>
      <xdr:grpSpPr>
        <a:xfrm>
          <a:off x="5473065" y="5145405"/>
          <a:ext cx="338794" cy="286892"/>
          <a:chOff x="2235570" y="2804160"/>
          <a:chExt cx="338794" cy="286892"/>
        </a:xfrm>
      </xdr:grpSpPr>
      <xdr:sp macro="" textlink="">
        <xdr:nvSpPr>
          <xdr:cNvPr id="135" name="Pentagone régulier 49">
            <a:extLst>
              <a:ext uri="{FF2B5EF4-FFF2-40B4-BE49-F238E27FC236}">
                <a16:creationId xmlns:a16="http://schemas.microsoft.com/office/drawing/2014/main" id="{64F3C606-DA07-4C75-AFB8-4F8889B711F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6" name="Oval 135">
            <a:extLst>
              <a:ext uri="{FF2B5EF4-FFF2-40B4-BE49-F238E27FC236}">
                <a16:creationId xmlns:a16="http://schemas.microsoft.com/office/drawing/2014/main" id="{94D88D5D-F8DE-4240-A0BF-432E8F78364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D34A4BBF-E44D-46A5-A970-56C27858F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583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F83BACD2-0273-444A-B64B-CF5CE8AC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7DA4511-0734-4B68-8D0B-17991C9C7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9AC59A9F-4884-41CD-9E02-8D6583A89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CC582075-F461-42FF-93BC-DAC7EB9B9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7449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C261F65A-241C-4DD9-BCB0-0801A0846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6665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F4CB2D49-7CE7-437B-9D6F-444E16373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71748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12</xdr:row>
      <xdr:rowOff>368300</xdr:rowOff>
    </xdr:from>
    <xdr:to>
      <xdr:col>5</xdr:col>
      <xdr:colOff>591893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DCBD8A50-626C-4623-B374-3283E6AEB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91450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15</xdr:row>
      <xdr:rowOff>372605</xdr:rowOff>
    </xdr:from>
    <xdr:to>
      <xdr:col>5</xdr:col>
      <xdr:colOff>591893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91621B0F-D374-4107-901D-D2D394E1F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91450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865B983C-590D-471C-80FC-2799EB5B1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8182" y="414021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53918</xdr:colOff>
      <xdr:row>12</xdr:row>
      <xdr:rowOff>434651</xdr:rowOff>
    </xdr:from>
    <xdr:to>
      <xdr:col>6</xdr:col>
      <xdr:colOff>392102</xdr:colOff>
      <xdr:row>12</xdr:row>
      <xdr:rowOff>781350</xdr:rowOff>
    </xdr:to>
    <xdr:pic>
      <xdr:nvPicPr>
        <xdr:cNvPr id="66" name="Picture 272">
          <a:extLst>
            <a:ext uri="{FF2B5EF4-FFF2-40B4-BE49-F238E27FC236}">
              <a16:creationId xmlns:a16="http://schemas.microsoft.com/office/drawing/2014/main" id="{53F3A7BB-EA82-4E45-A149-1B451871B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1608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0C75616C-0B99-4FF6-BD7D-E17134E4F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30824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21504FB1-B183-4BC8-9D9F-2A58A2E85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2341" y="5277962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74939</xdr:colOff>
      <xdr:row>15</xdr:row>
      <xdr:rowOff>416258</xdr:rowOff>
    </xdr:from>
    <xdr:to>
      <xdr:col>6</xdr:col>
      <xdr:colOff>413123</xdr:colOff>
      <xdr:row>15</xdr:row>
      <xdr:rowOff>762957</xdr:rowOff>
    </xdr:to>
    <xdr:pic>
      <xdr:nvPicPr>
        <xdr:cNvPr id="73" name="Picture 272">
          <a:extLst>
            <a:ext uri="{FF2B5EF4-FFF2-40B4-BE49-F238E27FC236}">
              <a16:creationId xmlns:a16="http://schemas.microsoft.com/office/drawing/2014/main" id="{9B365E05-6F30-4240-8E74-616B65783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2629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198" name="Picture 197">
          <a:extLst>
            <a:ext uri="{FF2B5EF4-FFF2-40B4-BE49-F238E27FC236}">
              <a16:creationId xmlns:a16="http://schemas.microsoft.com/office/drawing/2014/main" id="{14ECD610-BADE-4514-859D-591123BC7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id="{79D5294B-EDE8-4F25-8024-E714ACD8A03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id="{927FA126-477A-46B1-A82A-E859D0209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AD6CBF43-7C34-4291-B200-636706C8B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id="{3EBEAB03-9BB7-4495-B69A-873125286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4" name="Pentagone régulier 49">
          <a:extLst>
            <a:ext uri="{FF2B5EF4-FFF2-40B4-BE49-F238E27FC236}">
              <a16:creationId xmlns:a16="http://schemas.microsoft.com/office/drawing/2014/main" id="{93499603-D734-4F4B-916E-BD300B2CA09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id="{1452EA0B-0205-4367-BC66-D36F547692B9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6" name="Freeform: Shape 185">
          <a:extLst>
            <a:ext uri="{FF2B5EF4-FFF2-40B4-BE49-F238E27FC236}">
              <a16:creationId xmlns:a16="http://schemas.microsoft.com/office/drawing/2014/main" id="{B88A1778-2E48-434B-9C26-B9499A20306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BB4D9680-BC52-4F5F-9EB4-F3F178826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E727A2CA-6DA3-495E-9F93-563645A8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id="{92D2D08B-0276-439F-9B02-DE0DC5D4D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90" name="Picture 248">
          <a:extLst>
            <a:ext uri="{FF2B5EF4-FFF2-40B4-BE49-F238E27FC236}">
              <a16:creationId xmlns:a16="http://schemas.microsoft.com/office/drawing/2014/main" id="{8C6D19AD-5B84-4C72-ADE4-23D0DF5E7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1" name="Pentagone régulier 49">
          <a:extLst>
            <a:ext uri="{FF2B5EF4-FFF2-40B4-BE49-F238E27FC236}">
              <a16:creationId xmlns:a16="http://schemas.microsoft.com/office/drawing/2014/main" id="{B6877999-2591-45E6-A3B6-00534411EB7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B37B7AA7-E8E2-47E7-9ACA-A8F88C79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3FEB61CA-E67C-4E9D-9474-4386971A0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id="{5B5B1603-2B1B-4FCA-BA45-06F1380DD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EB2D6857-16DE-436D-97D2-6256F4600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id="{E2BF9353-2E75-4BDA-ABE6-59D4213F7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id="{5825094A-BD6B-46DD-B83D-7E80985E3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id="{25182E86-24D8-4307-AD5C-CB8ED1B74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id="{B49CE34B-4EDC-4A93-8E9C-5485F488C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20" name="Picture 273">
          <a:extLst>
            <a:ext uri="{FF2B5EF4-FFF2-40B4-BE49-F238E27FC236}">
              <a16:creationId xmlns:a16="http://schemas.microsoft.com/office/drawing/2014/main" id="{155B9BA1-C86C-4FA3-9531-4B2A6D9BD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21" name="Oval 220">
          <a:extLst>
            <a:ext uri="{FF2B5EF4-FFF2-40B4-BE49-F238E27FC236}">
              <a16:creationId xmlns:a16="http://schemas.microsoft.com/office/drawing/2014/main" id="{6F1DC066-C1A8-4000-8F2B-B35D0136935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357A3756-FAB6-47C4-8342-27EF485BD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53510044-9634-40FA-B449-73BDE4E746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791AE64-AFFA-468B-9B7B-5C3BCB937A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536B1E49-1015-444E-B9C7-04808FD91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41943167-EAE4-47AC-B184-BA1923583B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CBB585AB-813B-4E2B-9927-351143BDFB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34D106EB-14DC-4CF9-8604-04CA95090D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22B10B84-C5D1-4C14-BD57-AA4572ABF8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0DABD11B-017E-4BA5-9EAA-C4AB3F28C2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1C8D1FD4-F135-49FD-8EAC-C7B0227F8A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EBA90B4-8902-4BA2-A10E-2A5B239B7C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A80E5229-B0A2-4857-9C99-D747EB0635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DFA9D275-495B-438C-A603-7A44F2A506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4982F48C-7651-4477-944E-D269D8F2F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BB75214B-17B1-4C02-BE04-3C348DEBD3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CC07A89E-5FE3-4613-8439-D103E543D2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DB1B2B99-A5CA-47DB-B119-8112D2F31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8D391D5E-32F7-44AE-BE81-42DF846474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3C402B5B-A329-4A9A-A0A9-66DA53605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CDD0C608-3557-4D82-995D-B52A2DD2A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2CC8A3AD-B36D-4A55-AFE8-DFA00A656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D70BC303-DB95-4850-AB34-2CCCE40B64E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9E376EA2-B2C8-41D3-8616-86BD37F7898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D3B08735-74CC-4989-88E1-01F1F3BF645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F4A79DAC-2634-4061-9CCC-E1476B71296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060DB767-7732-4C7D-8D22-D90F8A04B60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3FBE549A-8229-42EC-99E9-6361E902D5B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251460</xdr:colOff>
      <xdr:row>12</xdr:row>
      <xdr:rowOff>167640</xdr:rowOff>
    </xdr:from>
    <xdr:to>
      <xdr:col>2</xdr:col>
      <xdr:colOff>590254</xdr:colOff>
      <xdr:row>12</xdr:row>
      <xdr:rowOff>454532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A422BD10-9E97-4F42-B859-25C73402EFDE}"/>
            </a:ext>
          </a:extLst>
        </xdr:cNvPr>
        <xdr:cNvGrpSpPr/>
      </xdr:nvGrpSpPr>
      <xdr:grpSpPr>
        <a:xfrm>
          <a:off x="1403985" y="39966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A284C8E6-9A11-4CE7-88CA-5F2D102FA36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6CBF4A5F-C1A9-4130-B720-172C953E07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251460</xdr:colOff>
      <xdr:row>15</xdr:row>
      <xdr:rowOff>220980</xdr:rowOff>
    </xdr:from>
    <xdr:to>
      <xdr:col>2</xdr:col>
      <xdr:colOff>590254</xdr:colOff>
      <xdr:row>15</xdr:row>
      <xdr:rowOff>507872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14FB961D-B67B-47DA-9401-502C1A178540}"/>
            </a:ext>
          </a:extLst>
        </xdr:cNvPr>
        <xdr:cNvGrpSpPr/>
      </xdr:nvGrpSpPr>
      <xdr:grpSpPr>
        <a:xfrm>
          <a:off x="1403985" y="5183505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797BF1E2-ABB5-42BA-B0A0-92F9E18212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51E3656E-E4D2-4E95-AD25-029FF4F022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403860</xdr:colOff>
      <xdr:row>12</xdr:row>
      <xdr:rowOff>167640</xdr:rowOff>
    </xdr:from>
    <xdr:to>
      <xdr:col>3</xdr:col>
      <xdr:colOff>742654</xdr:colOff>
      <xdr:row>12</xdr:row>
      <xdr:rowOff>454532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503D7312-6FBF-4BA8-88B5-218164E6D692}"/>
            </a:ext>
          </a:extLst>
        </xdr:cNvPr>
        <xdr:cNvGrpSpPr/>
      </xdr:nvGrpSpPr>
      <xdr:grpSpPr>
        <a:xfrm>
          <a:off x="2556510" y="399669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B42A238E-D47C-45B0-AAB6-83FFA739CC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A5F0618E-4921-4769-BBBE-D545F754D0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403860</xdr:colOff>
      <xdr:row>15</xdr:row>
      <xdr:rowOff>220980</xdr:rowOff>
    </xdr:from>
    <xdr:to>
      <xdr:col>3</xdr:col>
      <xdr:colOff>742654</xdr:colOff>
      <xdr:row>15</xdr:row>
      <xdr:rowOff>507872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7CEB7D84-2A47-4AFE-A189-95A02A62FA99}"/>
            </a:ext>
          </a:extLst>
        </xdr:cNvPr>
        <xdr:cNvGrpSpPr/>
      </xdr:nvGrpSpPr>
      <xdr:grpSpPr>
        <a:xfrm>
          <a:off x="2556510" y="518350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2FF120B0-BF5C-4C5F-9757-E19933AF395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0D335EB2-C83D-4065-B180-BB59F8D6289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9</xdr:row>
      <xdr:rowOff>228600</xdr:rowOff>
    </xdr:from>
    <xdr:to>
      <xdr:col>7</xdr:col>
      <xdr:colOff>658834</xdr:colOff>
      <xdr:row>9</xdr:row>
      <xdr:rowOff>515492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4E700974-09E9-422E-9F10-7C92391199F9}"/>
            </a:ext>
          </a:extLst>
        </xdr:cNvPr>
        <xdr:cNvGrpSpPr/>
      </xdr:nvGrpSpPr>
      <xdr:grpSpPr>
        <a:xfrm>
          <a:off x="6473190" y="293370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94A68F1A-5AF4-4D4D-A653-BD279EC1BB3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EE2A12F3-0549-4A93-BAD3-E9D249D9BC2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167640</xdr:rowOff>
    </xdr:from>
    <xdr:to>
      <xdr:col>7</xdr:col>
      <xdr:colOff>658834</xdr:colOff>
      <xdr:row>12</xdr:row>
      <xdr:rowOff>454532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A26696D8-304F-4C2C-9897-56BDAF8F2D60}"/>
            </a:ext>
          </a:extLst>
        </xdr:cNvPr>
        <xdr:cNvGrpSpPr/>
      </xdr:nvGrpSpPr>
      <xdr:grpSpPr>
        <a:xfrm>
          <a:off x="6473190" y="399669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CA8F1163-2460-4043-A2C7-92AC3918D53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A7EEF729-608B-4EC5-90DC-B71119A0495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15</xdr:row>
      <xdr:rowOff>220980</xdr:rowOff>
    </xdr:from>
    <xdr:to>
      <xdr:col>7</xdr:col>
      <xdr:colOff>658834</xdr:colOff>
      <xdr:row>15</xdr:row>
      <xdr:rowOff>507872</xdr:rowOff>
    </xdr:to>
    <xdr:grpSp>
      <xdr:nvGrpSpPr>
        <xdr:cNvPr id="113" name="Group 112">
          <a:extLst>
            <a:ext uri="{FF2B5EF4-FFF2-40B4-BE49-F238E27FC236}">
              <a16:creationId xmlns:a16="http://schemas.microsoft.com/office/drawing/2014/main" id="{566AF095-2171-4DA5-B19C-6E7A617FF071}"/>
            </a:ext>
          </a:extLst>
        </xdr:cNvPr>
        <xdr:cNvGrpSpPr/>
      </xdr:nvGrpSpPr>
      <xdr:grpSpPr>
        <a:xfrm>
          <a:off x="6473190" y="5183505"/>
          <a:ext cx="338794" cy="286892"/>
          <a:chOff x="2235570" y="2804160"/>
          <a:chExt cx="338794" cy="286892"/>
        </a:xfrm>
      </xdr:grpSpPr>
      <xdr:sp macro="" textlink="">
        <xdr:nvSpPr>
          <xdr:cNvPr id="114" name="Pentagone régulier 49">
            <a:extLst>
              <a:ext uri="{FF2B5EF4-FFF2-40B4-BE49-F238E27FC236}">
                <a16:creationId xmlns:a16="http://schemas.microsoft.com/office/drawing/2014/main" id="{8E80C6C6-CF71-461C-8B7B-69DE2EA006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5" name="Oval 114">
            <a:extLst>
              <a:ext uri="{FF2B5EF4-FFF2-40B4-BE49-F238E27FC236}">
                <a16:creationId xmlns:a16="http://schemas.microsoft.com/office/drawing/2014/main" id="{4FE7E06B-BAA3-448F-B035-71B96C714B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7904EA84-9A43-4251-A345-D1DA2050A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774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B36F8077-DB85-4C47-952F-F8163CBA6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753FFCB-288F-4450-9859-1B25BB8D0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F0D68583-ACAA-47E1-8E67-BF78FFAF6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810272F5-0563-4E94-A33C-F4FEF1655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7109" y="3106906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39CEB013-D30C-4F44-8117-C3E931719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6325" y="3107575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0574D4E6-0EB0-44BD-85F7-1DD6F6D7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91408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12</xdr:row>
      <xdr:rowOff>368300</xdr:rowOff>
    </xdr:from>
    <xdr:to>
      <xdr:col>6</xdr:col>
      <xdr:colOff>611604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E58013D5-4491-4355-9809-0B20C9C7D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1110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15</xdr:row>
      <xdr:rowOff>372605</xdr:rowOff>
    </xdr:from>
    <xdr:to>
      <xdr:col>6</xdr:col>
      <xdr:colOff>611604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CAD04EDC-4EB0-441B-BF60-1C2A32D88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1110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8AAB234B-0BC9-402F-A1F6-F0264A84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7842" y="414021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73630</xdr:colOff>
      <xdr:row>12</xdr:row>
      <xdr:rowOff>434651</xdr:rowOff>
    </xdr:from>
    <xdr:to>
      <xdr:col>7</xdr:col>
      <xdr:colOff>411814</xdr:colOff>
      <xdr:row>12</xdr:row>
      <xdr:rowOff>781350</xdr:rowOff>
    </xdr:to>
    <xdr:pic>
      <xdr:nvPicPr>
        <xdr:cNvPr id="66" name="Picture 272">
          <a:extLst>
            <a:ext uri="{FF2B5EF4-FFF2-40B4-BE49-F238E27FC236}">
              <a16:creationId xmlns:a16="http://schemas.microsoft.com/office/drawing/2014/main" id="{C4ED09E4-9D92-4376-B0E1-F8AF71243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11268" y="4244651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588E2125-63DA-4FA3-83DB-2886279C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50484" y="424532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1B21C378-7886-4D49-A136-381169156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2001" y="5277962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94651</xdr:colOff>
      <xdr:row>15</xdr:row>
      <xdr:rowOff>416258</xdr:rowOff>
    </xdr:from>
    <xdr:to>
      <xdr:col>7</xdr:col>
      <xdr:colOff>432835</xdr:colOff>
      <xdr:row>15</xdr:row>
      <xdr:rowOff>762957</xdr:rowOff>
    </xdr:to>
    <xdr:pic>
      <xdr:nvPicPr>
        <xdr:cNvPr id="73" name="Picture 272">
          <a:extLst>
            <a:ext uri="{FF2B5EF4-FFF2-40B4-BE49-F238E27FC236}">
              <a16:creationId xmlns:a16="http://schemas.microsoft.com/office/drawing/2014/main" id="{840B32B9-E6F8-42F1-87AF-4A5160B60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32289" y="5349551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98" name="Picture 197">
          <a:extLst>
            <a:ext uri="{FF2B5EF4-FFF2-40B4-BE49-F238E27FC236}">
              <a16:creationId xmlns:a16="http://schemas.microsoft.com/office/drawing/2014/main" id="{A3959B36-F23F-4D9A-8296-5E598337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id="{74DA8291-2DDA-4569-B20E-B1AD4DB3B71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id="{A0B272E5-E4B4-4AA0-956E-C78B015DD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19F3BF9E-E950-4F4A-AB5F-667D699AB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id="{BE8332D3-1EE5-4516-BD63-67F7785B7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4" name="Pentagone régulier 49">
          <a:extLst>
            <a:ext uri="{FF2B5EF4-FFF2-40B4-BE49-F238E27FC236}">
              <a16:creationId xmlns:a16="http://schemas.microsoft.com/office/drawing/2014/main" id="{C6D5DA23-BB48-46E5-9EED-4F31F17F137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id="{99CF33A5-177E-4AE9-BEBA-536E2A51522F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6" name="Freeform: Shape 185">
          <a:extLst>
            <a:ext uri="{FF2B5EF4-FFF2-40B4-BE49-F238E27FC236}">
              <a16:creationId xmlns:a16="http://schemas.microsoft.com/office/drawing/2014/main" id="{59551ED8-8BF9-43B8-AEA7-F99BABB6765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DDFE860B-A9C2-4CFF-89A4-145DA41E2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63706AC5-5B1D-421C-BBBC-AED56773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id="{0BAF6817-0AC0-4CF4-A2CE-5B7D2B11E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90" name="Picture 248">
          <a:extLst>
            <a:ext uri="{FF2B5EF4-FFF2-40B4-BE49-F238E27FC236}">
              <a16:creationId xmlns:a16="http://schemas.microsoft.com/office/drawing/2014/main" id="{AB5A0FA1-C2FB-4373-8B65-AA1F4D3E2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1" name="Pentagone régulier 49">
          <a:extLst>
            <a:ext uri="{FF2B5EF4-FFF2-40B4-BE49-F238E27FC236}">
              <a16:creationId xmlns:a16="http://schemas.microsoft.com/office/drawing/2014/main" id="{F1B46B50-1756-4D27-88FE-6974847D27C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F145EE7A-6165-471E-B119-41B25689D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3D5067C8-B91A-483F-ABCD-4AA27C45E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id="{3FBFE181-6713-4306-818E-761A18825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5173485E-5EE7-48A7-A76C-6D943654F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id="{E9A4EB11-4BA9-4BEC-BB97-303F50B6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id="{3A6AA3B2-A4F4-4724-9F56-6A2F5EC5D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id="{8B09B4D4-CB83-4B45-8D45-A043BF292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9" name="Picture 17">
          <a:extLst>
            <a:ext uri="{FF2B5EF4-FFF2-40B4-BE49-F238E27FC236}">
              <a16:creationId xmlns:a16="http://schemas.microsoft.com/office/drawing/2014/main" id="{751328CD-FA3E-4C82-A1E8-5D890E61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20" name="Picture 273">
          <a:extLst>
            <a:ext uri="{FF2B5EF4-FFF2-40B4-BE49-F238E27FC236}">
              <a16:creationId xmlns:a16="http://schemas.microsoft.com/office/drawing/2014/main" id="{5672DDE3-EB3B-4F39-A086-5D60D2C95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21" name="Oval 220">
          <a:extLst>
            <a:ext uri="{FF2B5EF4-FFF2-40B4-BE49-F238E27FC236}">
              <a16:creationId xmlns:a16="http://schemas.microsoft.com/office/drawing/2014/main" id="{8A27074E-1BDB-418D-9FAA-E1C2CD6C536F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8F412898-C1B5-45C3-9A57-BBD9EBD138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883DFB71-B788-4D4A-BABC-117CB25E17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BD1E665C-BE34-4EF6-8566-5B805C720E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ED73168F-35DC-4DC5-9683-8F83FD098B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F92E305B-ECCF-41BD-8815-7F66CFCB4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4D4F9FBC-8430-4446-9278-A3B9DB959C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DD5C0E09-C15E-48CD-9970-224F978AEA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6CEDDC3A-D2FC-46F1-A4F7-E52BC3EC22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A2755F35-44D1-4CCB-937D-C63DD098FC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E8B8A2B3-8E6F-4C3A-B6AF-9EF8FE615E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9F22FBBC-6E5B-46B7-87A2-56758C8CC7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C83BB9D1-B623-4CB2-93DE-BE70D0A73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E39E21A-CE36-4D44-AB06-558CF241A4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F125F492-65E2-4992-88F8-E70314A487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29B3B66C-B574-48F7-87CF-47FC2266F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DF6AD631-E8DF-41FE-9EA3-933255DEBA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6DC6826F-52C8-416A-AEAC-7E4541111D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53B9B4A7-AA60-442C-9B1B-292B47E9E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FCA2C841-42AF-4D62-84C8-4430B495DE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603C3C59-6063-4F22-87FF-3D38BCDE7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2FDC1805-4460-40D1-A734-7C35A83A9F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C96659AF-1CBD-443A-983E-89423BA5FA1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64EB622F-DE3F-4E4E-A00A-1DEC70DC976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id="{E3EF556A-22C2-42DA-982F-7E155916823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8C703AED-2E5C-4A77-A0B2-04597BD895C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D4BEFABE-5950-4C7E-92FF-F9396A7EE76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id="{67AE3D63-101E-4368-9743-1DAE17670FC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312420</xdr:colOff>
      <xdr:row>12</xdr:row>
      <xdr:rowOff>205740</xdr:rowOff>
    </xdr:from>
    <xdr:to>
      <xdr:col>1</xdr:col>
      <xdr:colOff>651214</xdr:colOff>
      <xdr:row>12</xdr:row>
      <xdr:rowOff>492632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A48B1698-C78C-4C32-9F3B-77539B4444FA}"/>
            </a:ext>
          </a:extLst>
        </xdr:cNvPr>
        <xdr:cNvGrpSpPr/>
      </xdr:nvGrpSpPr>
      <xdr:grpSpPr>
        <a:xfrm>
          <a:off x="464820" y="4034790"/>
          <a:ext cx="338794" cy="286892"/>
          <a:chOff x="2235570" y="2804160"/>
          <a:chExt cx="338794" cy="286892"/>
        </a:xfrm>
      </xdr:grpSpPr>
      <xdr:sp macro="" textlink="">
        <xdr:nvSpPr>
          <xdr:cNvPr id="117" name="Pentagone régulier 49">
            <a:extLst>
              <a:ext uri="{FF2B5EF4-FFF2-40B4-BE49-F238E27FC236}">
                <a16:creationId xmlns:a16="http://schemas.microsoft.com/office/drawing/2014/main" id="{6718A74D-A9F1-4BC3-AF54-29A2AD2D719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E98E2811-ECDA-4A59-9A1B-9F60339C8CA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15</xdr:row>
      <xdr:rowOff>236220</xdr:rowOff>
    </xdr:from>
    <xdr:to>
      <xdr:col>1</xdr:col>
      <xdr:colOff>651214</xdr:colOff>
      <xdr:row>15</xdr:row>
      <xdr:rowOff>523112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id="{6D272296-BF31-4343-996B-2BE8DF360697}"/>
            </a:ext>
          </a:extLst>
        </xdr:cNvPr>
        <xdr:cNvGrpSpPr/>
      </xdr:nvGrpSpPr>
      <xdr:grpSpPr>
        <a:xfrm>
          <a:off x="464820" y="5198745"/>
          <a:ext cx="338794" cy="286892"/>
          <a:chOff x="2235570" y="2804160"/>
          <a:chExt cx="338794" cy="286892"/>
        </a:xfrm>
      </xdr:grpSpPr>
      <xdr:sp macro="" textlink="">
        <xdr:nvSpPr>
          <xdr:cNvPr id="120" name="Pentagone régulier 49">
            <a:extLst>
              <a:ext uri="{FF2B5EF4-FFF2-40B4-BE49-F238E27FC236}">
                <a16:creationId xmlns:a16="http://schemas.microsoft.com/office/drawing/2014/main" id="{A39BA1B5-6B07-4449-9341-2EB750FBB4F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1" name="Oval 120">
            <a:extLst>
              <a:ext uri="{FF2B5EF4-FFF2-40B4-BE49-F238E27FC236}">
                <a16:creationId xmlns:a16="http://schemas.microsoft.com/office/drawing/2014/main" id="{585E9FC1-9612-4980-93B3-43B3ADD4D14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18</xdr:row>
      <xdr:rowOff>312420</xdr:rowOff>
    </xdr:from>
    <xdr:to>
      <xdr:col>1</xdr:col>
      <xdr:colOff>651214</xdr:colOff>
      <xdr:row>18</xdr:row>
      <xdr:rowOff>599312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9985D746-6FCA-4FB5-91E2-712D3FC5A8C8}"/>
            </a:ext>
          </a:extLst>
        </xdr:cNvPr>
        <xdr:cNvGrpSpPr/>
      </xdr:nvGrpSpPr>
      <xdr:grpSpPr>
        <a:xfrm>
          <a:off x="464820" y="6398895"/>
          <a:ext cx="338794" cy="286892"/>
          <a:chOff x="2235570" y="2804160"/>
          <a:chExt cx="338794" cy="286892"/>
        </a:xfrm>
      </xdr:grpSpPr>
      <xdr:sp macro="" textlink="">
        <xdr:nvSpPr>
          <xdr:cNvPr id="123" name="Pentagone régulier 49">
            <a:extLst>
              <a:ext uri="{FF2B5EF4-FFF2-40B4-BE49-F238E27FC236}">
                <a16:creationId xmlns:a16="http://schemas.microsoft.com/office/drawing/2014/main" id="{E785F80D-DF60-4069-94C6-9EFF38B3FB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4" name="Oval 123">
            <a:extLst>
              <a:ext uri="{FF2B5EF4-FFF2-40B4-BE49-F238E27FC236}">
                <a16:creationId xmlns:a16="http://schemas.microsoft.com/office/drawing/2014/main" id="{A1AFAF3D-0C76-4FAB-BCCA-5AFF50EF86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175260</xdr:colOff>
      <xdr:row>12</xdr:row>
      <xdr:rowOff>205740</xdr:rowOff>
    </xdr:from>
    <xdr:to>
      <xdr:col>3</xdr:col>
      <xdr:colOff>514054</xdr:colOff>
      <xdr:row>12</xdr:row>
      <xdr:rowOff>492632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id="{B6794C43-00FD-4F0B-AFF1-AD1E46F48FE2}"/>
            </a:ext>
          </a:extLst>
        </xdr:cNvPr>
        <xdr:cNvGrpSpPr/>
      </xdr:nvGrpSpPr>
      <xdr:grpSpPr>
        <a:xfrm>
          <a:off x="2327910" y="4034790"/>
          <a:ext cx="338794" cy="286892"/>
          <a:chOff x="2235570" y="2804160"/>
          <a:chExt cx="338794" cy="286892"/>
        </a:xfrm>
      </xdr:grpSpPr>
      <xdr:sp macro="" textlink="">
        <xdr:nvSpPr>
          <xdr:cNvPr id="126" name="Pentagone régulier 49">
            <a:extLst>
              <a:ext uri="{FF2B5EF4-FFF2-40B4-BE49-F238E27FC236}">
                <a16:creationId xmlns:a16="http://schemas.microsoft.com/office/drawing/2014/main" id="{9B0E0E08-D7D9-4474-8587-EADAFCCC2F1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27" name="Oval 126">
            <a:extLst>
              <a:ext uri="{FF2B5EF4-FFF2-40B4-BE49-F238E27FC236}">
                <a16:creationId xmlns:a16="http://schemas.microsoft.com/office/drawing/2014/main" id="{67582562-9FE8-41C0-A404-6E458C7E67A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175260</xdr:colOff>
      <xdr:row>15</xdr:row>
      <xdr:rowOff>236220</xdr:rowOff>
    </xdr:from>
    <xdr:to>
      <xdr:col>3</xdr:col>
      <xdr:colOff>514054</xdr:colOff>
      <xdr:row>15</xdr:row>
      <xdr:rowOff>523112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id="{57431798-1B6C-4CD8-B47C-2DCB2CF157A9}"/>
            </a:ext>
          </a:extLst>
        </xdr:cNvPr>
        <xdr:cNvGrpSpPr/>
      </xdr:nvGrpSpPr>
      <xdr:grpSpPr>
        <a:xfrm>
          <a:off x="2327910" y="5198745"/>
          <a:ext cx="338794" cy="286892"/>
          <a:chOff x="2235570" y="2804160"/>
          <a:chExt cx="338794" cy="286892"/>
        </a:xfrm>
      </xdr:grpSpPr>
      <xdr:sp macro="" textlink="">
        <xdr:nvSpPr>
          <xdr:cNvPr id="129" name="Pentagone régulier 49">
            <a:extLst>
              <a:ext uri="{FF2B5EF4-FFF2-40B4-BE49-F238E27FC236}">
                <a16:creationId xmlns:a16="http://schemas.microsoft.com/office/drawing/2014/main" id="{2C58777B-9887-467D-BB19-3EC770AB29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0" name="Oval 129">
            <a:extLst>
              <a:ext uri="{FF2B5EF4-FFF2-40B4-BE49-F238E27FC236}">
                <a16:creationId xmlns:a16="http://schemas.microsoft.com/office/drawing/2014/main" id="{FEBD897A-DDB0-4F13-AF5D-122ABA310F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12</xdr:row>
      <xdr:rowOff>205740</xdr:rowOff>
    </xdr:from>
    <xdr:to>
      <xdr:col>4</xdr:col>
      <xdr:colOff>666454</xdr:colOff>
      <xdr:row>12</xdr:row>
      <xdr:rowOff>492632</xdr:rowOff>
    </xdr:to>
    <xdr:grpSp>
      <xdr:nvGrpSpPr>
        <xdr:cNvPr id="131" name="Group 130">
          <a:extLst>
            <a:ext uri="{FF2B5EF4-FFF2-40B4-BE49-F238E27FC236}">
              <a16:creationId xmlns:a16="http://schemas.microsoft.com/office/drawing/2014/main" id="{F2EA8D22-0683-459C-84B4-64723DE622BB}"/>
            </a:ext>
          </a:extLst>
        </xdr:cNvPr>
        <xdr:cNvGrpSpPr/>
      </xdr:nvGrpSpPr>
      <xdr:grpSpPr>
        <a:xfrm>
          <a:off x="3480435" y="4034790"/>
          <a:ext cx="338794" cy="286892"/>
          <a:chOff x="2235570" y="2804160"/>
          <a:chExt cx="338794" cy="286892"/>
        </a:xfrm>
      </xdr:grpSpPr>
      <xdr:sp macro="" textlink="">
        <xdr:nvSpPr>
          <xdr:cNvPr id="132" name="Pentagone régulier 49">
            <a:extLst>
              <a:ext uri="{FF2B5EF4-FFF2-40B4-BE49-F238E27FC236}">
                <a16:creationId xmlns:a16="http://schemas.microsoft.com/office/drawing/2014/main" id="{E8D54629-DD1F-47F1-89E0-5740811CFA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3" name="Oval 132">
            <a:extLst>
              <a:ext uri="{FF2B5EF4-FFF2-40B4-BE49-F238E27FC236}">
                <a16:creationId xmlns:a16="http://schemas.microsoft.com/office/drawing/2014/main" id="{4865BCE6-926E-4745-98CF-8DB7F107938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15</xdr:row>
      <xdr:rowOff>236220</xdr:rowOff>
    </xdr:from>
    <xdr:to>
      <xdr:col>4</xdr:col>
      <xdr:colOff>666454</xdr:colOff>
      <xdr:row>15</xdr:row>
      <xdr:rowOff>523112</xdr:rowOff>
    </xdr:to>
    <xdr:grpSp>
      <xdr:nvGrpSpPr>
        <xdr:cNvPr id="134" name="Group 133">
          <a:extLst>
            <a:ext uri="{FF2B5EF4-FFF2-40B4-BE49-F238E27FC236}">
              <a16:creationId xmlns:a16="http://schemas.microsoft.com/office/drawing/2014/main" id="{AE0F1016-50B6-4087-834B-CDE946B90266}"/>
            </a:ext>
          </a:extLst>
        </xdr:cNvPr>
        <xdr:cNvGrpSpPr/>
      </xdr:nvGrpSpPr>
      <xdr:grpSpPr>
        <a:xfrm>
          <a:off x="3480435" y="5198745"/>
          <a:ext cx="338794" cy="286892"/>
          <a:chOff x="2235570" y="2804160"/>
          <a:chExt cx="338794" cy="286892"/>
        </a:xfrm>
      </xdr:grpSpPr>
      <xdr:sp macro="" textlink="">
        <xdr:nvSpPr>
          <xdr:cNvPr id="135" name="Pentagone régulier 49">
            <a:extLst>
              <a:ext uri="{FF2B5EF4-FFF2-40B4-BE49-F238E27FC236}">
                <a16:creationId xmlns:a16="http://schemas.microsoft.com/office/drawing/2014/main" id="{BA04E7DA-3CD2-4E33-B8AD-AFCA36D8378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36" name="Oval 135">
            <a:extLst>
              <a:ext uri="{FF2B5EF4-FFF2-40B4-BE49-F238E27FC236}">
                <a16:creationId xmlns:a16="http://schemas.microsoft.com/office/drawing/2014/main" id="{2392D2F3-80DE-4D03-B388-0822E03F1A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BE5A0404-9FE8-482C-9482-66FB2FF69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155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192A85F4-DF7C-4340-B751-705D47300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2BB25F03-F1D6-428C-B069-F622B8914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C4B5056D-D4F7-49E9-A696-3463D84A9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31CAE9CE-DB36-4D14-ABB5-A1D51778B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4499" y="3065289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12</xdr:row>
      <xdr:rowOff>368300</xdr:rowOff>
    </xdr:from>
    <xdr:to>
      <xdr:col>7</xdr:col>
      <xdr:colOff>624747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424C772E-618C-4940-805A-242F9FDED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4201" y="4178300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15</xdr:row>
      <xdr:rowOff>372605</xdr:rowOff>
    </xdr:from>
    <xdr:to>
      <xdr:col>7</xdr:col>
      <xdr:colOff>624747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0BB80B4C-7941-4AC0-8D16-11DDA6E0F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24201" y="530589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68580</xdr:colOff>
      <xdr:row>12</xdr:row>
      <xdr:rowOff>406010</xdr:rowOff>
    </xdr:from>
    <xdr:to>
      <xdr:col>1</xdr:col>
      <xdr:colOff>406764</xdr:colOff>
      <xdr:row>12</xdr:row>
      <xdr:rowOff>752709</xdr:rowOff>
    </xdr:to>
    <xdr:pic>
      <xdr:nvPicPr>
        <xdr:cNvPr id="129" name="Picture 272">
          <a:extLst>
            <a:ext uri="{FF2B5EF4-FFF2-40B4-BE49-F238E27FC236}">
              <a16:creationId xmlns:a16="http://schemas.microsoft.com/office/drawing/2014/main" id="{2341572A-8436-4141-8229-A52ABF6C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5740" y="4223630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507796</xdr:colOff>
      <xdr:row>12</xdr:row>
      <xdr:rowOff>406679</xdr:rowOff>
    </xdr:from>
    <xdr:to>
      <xdr:col>1</xdr:col>
      <xdr:colOff>847756</xdr:colOff>
      <xdr:row>12</xdr:row>
      <xdr:rowOff>738645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70A2F8E9-94FF-4CCD-A8EE-836B5CC7C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4956" y="422429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102739</xdr:colOff>
      <xdr:row>15</xdr:row>
      <xdr:rowOff>419411</xdr:rowOff>
    </xdr:from>
    <xdr:to>
      <xdr:col>1</xdr:col>
      <xdr:colOff>440923</xdr:colOff>
      <xdr:row>15</xdr:row>
      <xdr:rowOff>766110</xdr:rowOff>
    </xdr:to>
    <xdr:pic>
      <xdr:nvPicPr>
        <xdr:cNvPr id="131" name="Picture 272">
          <a:extLst>
            <a:ext uri="{FF2B5EF4-FFF2-40B4-BE49-F238E27FC236}">
              <a16:creationId xmlns:a16="http://schemas.microsoft.com/office/drawing/2014/main" id="{C8F89A45-A8A0-4F15-A37D-63D239588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899" y="5364791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541955</xdr:colOff>
      <xdr:row>15</xdr:row>
      <xdr:rowOff>420080</xdr:rowOff>
    </xdr:from>
    <xdr:to>
      <xdr:col>1</xdr:col>
      <xdr:colOff>881915</xdr:colOff>
      <xdr:row>15</xdr:row>
      <xdr:rowOff>752046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EC228FDC-AC31-4A69-A4BF-F7CE1C6E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9115" y="536546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123760</xdr:colOff>
      <xdr:row>18</xdr:row>
      <xdr:rowOff>408638</xdr:rowOff>
    </xdr:from>
    <xdr:to>
      <xdr:col>1</xdr:col>
      <xdr:colOff>461944</xdr:colOff>
      <xdr:row>18</xdr:row>
      <xdr:rowOff>755337</xdr:rowOff>
    </xdr:to>
    <xdr:pic>
      <xdr:nvPicPr>
        <xdr:cNvPr id="135" name="Picture 272">
          <a:extLst>
            <a:ext uri="{FF2B5EF4-FFF2-40B4-BE49-F238E27FC236}">
              <a16:creationId xmlns:a16="http://schemas.microsoft.com/office/drawing/2014/main" id="{CF15CF07-D0A8-427E-AC83-F741F136D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0920" y="6474158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518097</xdr:colOff>
      <xdr:row>12</xdr:row>
      <xdr:rowOff>383557</xdr:rowOff>
    </xdr:from>
    <xdr:to>
      <xdr:col>4</xdr:col>
      <xdr:colOff>858057</xdr:colOff>
      <xdr:row>12</xdr:row>
      <xdr:rowOff>715523</xdr:rowOff>
    </xdr:to>
    <xdr:pic>
      <xdr:nvPicPr>
        <xdr:cNvPr id="138" name="Picture 17">
          <a:extLst>
            <a:ext uri="{FF2B5EF4-FFF2-40B4-BE49-F238E27FC236}">
              <a16:creationId xmlns:a16="http://schemas.microsoft.com/office/drawing/2014/main" id="{ED0E564E-A0B6-45EA-80C1-B8DF5EA61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2737" y="4201177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552256</xdr:colOff>
      <xdr:row>15</xdr:row>
      <xdr:rowOff>398009</xdr:rowOff>
    </xdr:from>
    <xdr:to>
      <xdr:col>4</xdr:col>
      <xdr:colOff>892216</xdr:colOff>
      <xdr:row>15</xdr:row>
      <xdr:rowOff>729975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id="{AAE1E122-6834-4D69-89D6-B1FE6DEDF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86896" y="534338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33" name="Picture 132">
          <a:extLst>
            <a:ext uri="{FF2B5EF4-FFF2-40B4-BE49-F238E27FC236}">
              <a16:creationId xmlns:a16="http://schemas.microsoft.com/office/drawing/2014/main" id="{DBD377CF-A76F-4E97-A5FB-A2A906F34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36" name="Rectangle 135">
          <a:extLst>
            <a:ext uri="{FF2B5EF4-FFF2-40B4-BE49-F238E27FC236}">
              <a16:creationId xmlns:a16="http://schemas.microsoft.com/office/drawing/2014/main" id="{2371D6C9-6DA7-47C0-99B8-A98134B66E2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id="{171F97B4-4454-480B-A04C-D0854A7F5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E73B40BC-9459-40B1-BC0E-6770E37EB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49EC64CF-6A8F-4922-965D-7A6CD623D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64" name="Pentagone régulier 49">
          <a:extLst>
            <a:ext uri="{FF2B5EF4-FFF2-40B4-BE49-F238E27FC236}">
              <a16:creationId xmlns:a16="http://schemas.microsoft.com/office/drawing/2014/main" id="{F3461AF2-B57D-46AA-B075-913D9FD4CE9C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65" name="Freeform: Shape 164">
          <a:extLst>
            <a:ext uri="{FF2B5EF4-FFF2-40B4-BE49-F238E27FC236}">
              <a16:creationId xmlns:a16="http://schemas.microsoft.com/office/drawing/2014/main" id="{3CA49B3F-CD0F-4F17-A757-8DC499EC5BA9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6" name="Freeform: Shape 165">
          <a:extLst>
            <a:ext uri="{FF2B5EF4-FFF2-40B4-BE49-F238E27FC236}">
              <a16:creationId xmlns:a16="http://schemas.microsoft.com/office/drawing/2014/main" id="{5B822FEF-8DEF-476A-9DA0-4D82873CE99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7" name="Picture 248">
          <a:extLst>
            <a:ext uri="{FF2B5EF4-FFF2-40B4-BE49-F238E27FC236}">
              <a16:creationId xmlns:a16="http://schemas.microsoft.com/office/drawing/2014/main" id="{CC4F808C-38C2-43CE-838B-FDFB8C2F3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8" name="Picture 248">
          <a:extLst>
            <a:ext uri="{FF2B5EF4-FFF2-40B4-BE49-F238E27FC236}">
              <a16:creationId xmlns:a16="http://schemas.microsoft.com/office/drawing/2014/main" id="{5BFED3AF-EAD9-4036-B1C9-53B30EBA9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9" name="Picture 248">
          <a:extLst>
            <a:ext uri="{FF2B5EF4-FFF2-40B4-BE49-F238E27FC236}">
              <a16:creationId xmlns:a16="http://schemas.microsoft.com/office/drawing/2014/main" id="{CBACBB17-8732-4E88-81B1-63D59814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70" name="Picture 248">
          <a:extLst>
            <a:ext uri="{FF2B5EF4-FFF2-40B4-BE49-F238E27FC236}">
              <a16:creationId xmlns:a16="http://schemas.microsoft.com/office/drawing/2014/main" id="{E1AD19AD-0A13-4DA9-8364-FB5B0A40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71" name="Pentagone régulier 49">
          <a:extLst>
            <a:ext uri="{FF2B5EF4-FFF2-40B4-BE49-F238E27FC236}">
              <a16:creationId xmlns:a16="http://schemas.microsoft.com/office/drawing/2014/main" id="{DE218A5A-CBF8-4313-B668-1633C3F5A84D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id="{D8EEDB59-70B0-4BE9-828F-C32172E37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78141A0E-E9FD-40C0-80EA-4A45BFE8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74" name="Picture 13">
          <a:extLst>
            <a:ext uri="{FF2B5EF4-FFF2-40B4-BE49-F238E27FC236}">
              <a16:creationId xmlns:a16="http://schemas.microsoft.com/office/drawing/2014/main" id="{C8B02EEC-D589-41D9-B6B0-4F9047A4A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id="{F0F2304D-E3F8-4E9F-9F4A-E3B8407E2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6" name="Picture 273">
          <a:extLst>
            <a:ext uri="{FF2B5EF4-FFF2-40B4-BE49-F238E27FC236}">
              <a16:creationId xmlns:a16="http://schemas.microsoft.com/office/drawing/2014/main" id="{5BFB1521-8BD0-4355-B673-6D4AC407C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1E7AE3AE-35C0-4C74-864A-7286763EB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8" name="Picture 273">
          <a:extLst>
            <a:ext uri="{FF2B5EF4-FFF2-40B4-BE49-F238E27FC236}">
              <a16:creationId xmlns:a16="http://schemas.microsoft.com/office/drawing/2014/main" id="{4AEA13D3-3EFE-4F29-9C73-B310C215C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9" name="Picture 17">
          <a:extLst>
            <a:ext uri="{FF2B5EF4-FFF2-40B4-BE49-F238E27FC236}">
              <a16:creationId xmlns:a16="http://schemas.microsoft.com/office/drawing/2014/main" id="{0367B368-0F16-4C50-B3A8-DCFF53BB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80" name="Picture 273">
          <a:extLst>
            <a:ext uri="{FF2B5EF4-FFF2-40B4-BE49-F238E27FC236}">
              <a16:creationId xmlns:a16="http://schemas.microsoft.com/office/drawing/2014/main" id="{D295BB83-5C48-41D3-AFAC-D62E7F6E0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81" name="Oval 180">
          <a:extLst>
            <a:ext uri="{FF2B5EF4-FFF2-40B4-BE49-F238E27FC236}">
              <a16:creationId xmlns:a16="http://schemas.microsoft.com/office/drawing/2014/main" id="{7B15A4B8-421A-4EF2-94E7-438C73F2B90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D953CA3D-13D9-4123-A494-4DEF1CDCD1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67812B5A-C0FB-4543-90A9-CF4F571D04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7F1263CE-C11E-4A48-A91E-E245C178D5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A5AB1162-711B-453A-9731-068F39642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BC1C7E8-E9B3-4377-A2ED-EAD0965E71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EFC3910D-363E-4199-AE96-3F550A7A9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AA2A46C5-0E5E-4743-81FD-926C425B23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F6E32DEB-C5A8-4584-8EF1-0E92C679C2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B57EB253-9B9A-4901-AF68-3FF598AFA5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BC582056-BA29-48A5-BCB0-6C778FF01B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34EA1A02-E7DF-4234-A4C8-8101E7027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C07A128-B75C-4022-9462-051421115F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B583E485-5D4A-41AC-9232-A33CEB32D5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2C792603-1761-433B-9E78-A7C01B0B97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1CDB772C-6571-47DA-9E8E-E9DCA4339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A6844744-6195-4203-A862-78C2E1F01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1F5B196C-6350-418B-A586-D5AA7AD3B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4997B52B-C3C3-4D59-93E5-1ECFD3DF9B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B66480BE-3A8F-4251-AB4B-5F4129E77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DB0C5810-D95E-4DAE-B5E3-428B6EC9BC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9F5B5DFF-0E3F-4C09-8857-5B1AEA213B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66EE1C97-2F8D-4774-8989-E7147DA97FC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9" name="Pentagone régulier 49">
          <a:extLst>
            <a:ext uri="{FF2B5EF4-FFF2-40B4-BE49-F238E27FC236}">
              <a16:creationId xmlns:a16="http://schemas.microsoft.com/office/drawing/2014/main" id="{D1B29EB4-A30B-479B-87ED-1BEBBE9421D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0" name="Oval 89">
          <a:extLst>
            <a:ext uri="{FF2B5EF4-FFF2-40B4-BE49-F238E27FC236}">
              <a16:creationId xmlns:a16="http://schemas.microsoft.com/office/drawing/2014/main" id="{8CE1938F-3572-4F70-9BDE-3B6E7854D0B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60451410-901D-4062-B6B1-ACB4E1B3C57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9D491C48-EE2E-4E0D-A01E-0E2DD2E8F81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id="{D8BA586C-3D0E-4505-B435-A1149AB8655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335280</xdr:colOff>
      <xdr:row>12</xdr:row>
      <xdr:rowOff>228600</xdr:rowOff>
    </xdr:from>
    <xdr:to>
      <xdr:col>2</xdr:col>
      <xdr:colOff>674074</xdr:colOff>
      <xdr:row>12</xdr:row>
      <xdr:rowOff>515492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3BA4B175-0971-423A-BA07-D691EDE904C5}"/>
            </a:ext>
          </a:extLst>
        </xdr:cNvPr>
        <xdr:cNvGrpSpPr/>
      </xdr:nvGrpSpPr>
      <xdr:grpSpPr>
        <a:xfrm>
          <a:off x="1487805" y="405765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DB0BFE8F-B342-4215-8636-AE0665E23D2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5013807E-04E5-4346-BA9B-731BF5F0C53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335280</xdr:colOff>
      <xdr:row>15</xdr:row>
      <xdr:rowOff>259080</xdr:rowOff>
    </xdr:from>
    <xdr:to>
      <xdr:col>2</xdr:col>
      <xdr:colOff>674074</xdr:colOff>
      <xdr:row>15</xdr:row>
      <xdr:rowOff>545972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6A53B684-A6AB-4C45-8CDA-03C6D97F3542}"/>
            </a:ext>
          </a:extLst>
        </xdr:cNvPr>
        <xdr:cNvGrpSpPr/>
      </xdr:nvGrpSpPr>
      <xdr:grpSpPr>
        <a:xfrm>
          <a:off x="1487805" y="522160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EBEDD540-B947-43E7-B5F9-DD1CC98E91B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0EB406A6-5E8D-4ABF-9457-94FC792CEE5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335280</xdr:colOff>
      <xdr:row>18</xdr:row>
      <xdr:rowOff>335280</xdr:rowOff>
    </xdr:from>
    <xdr:to>
      <xdr:col>2</xdr:col>
      <xdr:colOff>674074</xdr:colOff>
      <xdr:row>18</xdr:row>
      <xdr:rowOff>622172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D5B8B28D-1D42-427F-892A-247B2C5FFB61}"/>
            </a:ext>
          </a:extLst>
        </xdr:cNvPr>
        <xdr:cNvGrpSpPr/>
      </xdr:nvGrpSpPr>
      <xdr:grpSpPr>
        <a:xfrm>
          <a:off x="1487805" y="6421755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C326D759-D851-4CA1-B986-69302111B1D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699EA393-DB39-4301-885E-52920F33D94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12</xdr:row>
      <xdr:rowOff>228600</xdr:rowOff>
    </xdr:from>
    <xdr:to>
      <xdr:col>4</xdr:col>
      <xdr:colOff>536914</xdr:colOff>
      <xdr:row>12</xdr:row>
      <xdr:rowOff>515492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86F97364-0EE7-45C1-8FD8-BBDE0E68BD91}"/>
            </a:ext>
          </a:extLst>
        </xdr:cNvPr>
        <xdr:cNvGrpSpPr/>
      </xdr:nvGrpSpPr>
      <xdr:grpSpPr>
        <a:xfrm>
          <a:off x="3350895" y="405765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0BA39876-3018-4B6D-A776-631EA4A1FD8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9799D8F9-7757-45EC-BC81-8D920AAF046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198120</xdr:colOff>
      <xdr:row>15</xdr:row>
      <xdr:rowOff>259080</xdr:rowOff>
    </xdr:from>
    <xdr:to>
      <xdr:col>4</xdr:col>
      <xdr:colOff>536914</xdr:colOff>
      <xdr:row>15</xdr:row>
      <xdr:rowOff>545972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ED5EAAE4-D04E-4D8B-8559-8098A4546E42}"/>
            </a:ext>
          </a:extLst>
        </xdr:cNvPr>
        <xdr:cNvGrpSpPr/>
      </xdr:nvGrpSpPr>
      <xdr:grpSpPr>
        <a:xfrm>
          <a:off x="3350895" y="522160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660909C3-CB24-4AD7-9950-3BC97A9D1F3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7823C0A9-086C-4458-9C0E-5724EBE5323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350520</xdr:colOff>
      <xdr:row>12</xdr:row>
      <xdr:rowOff>228600</xdr:rowOff>
    </xdr:from>
    <xdr:to>
      <xdr:col>5</xdr:col>
      <xdr:colOff>689314</xdr:colOff>
      <xdr:row>12</xdr:row>
      <xdr:rowOff>515492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685C4122-0A43-4AFD-8767-5431B33C02EC}"/>
            </a:ext>
          </a:extLst>
        </xdr:cNvPr>
        <xdr:cNvGrpSpPr/>
      </xdr:nvGrpSpPr>
      <xdr:grpSpPr>
        <a:xfrm>
          <a:off x="4503420" y="405765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4114A49F-0279-481A-BBE9-4FAF20A5639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3C293F64-5E14-4666-8976-C231E420BFD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350520</xdr:colOff>
      <xdr:row>15</xdr:row>
      <xdr:rowOff>259080</xdr:rowOff>
    </xdr:from>
    <xdr:to>
      <xdr:col>5</xdr:col>
      <xdr:colOff>689314</xdr:colOff>
      <xdr:row>15</xdr:row>
      <xdr:rowOff>545972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25D7F09F-8A51-4FEB-9A4A-7B61D14A8888}"/>
            </a:ext>
          </a:extLst>
        </xdr:cNvPr>
        <xdr:cNvGrpSpPr/>
      </xdr:nvGrpSpPr>
      <xdr:grpSpPr>
        <a:xfrm>
          <a:off x="4503420" y="522160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94D4650F-FD61-4F6C-8D3A-DCE939F8B2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0E367980-27D3-4AC4-B32F-01D9B5F7760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6F670B76-1E25-43F2-BC6B-E6BEE0688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F220164C-C259-46DD-9658-B0F8BEB0C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CB8A5F06-BC0E-469A-BD8F-688022DCE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3719E60F-1F30-46C2-8EA4-5A3BB4983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D3B3CEC0-DF87-48E6-BC86-71C028CE0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043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8AAE1A9D-BC24-4858-9B00-179448EB5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1259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498B50CE-9D99-4729-BF05-852CFC0B5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13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7BA95F52-D034-4DAD-AE2E-E7152FDAA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181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11B2ED90-789E-4A6D-B7E2-A300B0221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418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9637470A-972B-4AA6-A306-AB55EA968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597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97" name="Picture 196">
          <a:extLst>
            <a:ext uri="{FF2B5EF4-FFF2-40B4-BE49-F238E27FC236}">
              <a16:creationId xmlns:a16="http://schemas.microsoft.com/office/drawing/2014/main" id="{2413DF7E-AF54-4E8F-A94C-638166135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id="{8DDF6BC6-6CEA-49A6-BA0F-AD786AA08B2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id="{D0A532E5-93F4-4A27-A1EC-36DC9C5A3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293366F4-E22F-4790-9DC0-31EF838C7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id="{F6822C0B-E65E-451E-9017-3C8635CA5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80A0E66C-F198-4190-B614-C0C3F45590B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id="{0FB8B8DA-E800-4448-8D99-286D24CDB355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id="{909F2816-016F-4E59-A3B3-C54C9419795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id="{A2BCD207-FA8E-4D89-9F17-690432E9B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DF2D123B-30DF-49EF-9241-088432CB5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99019908-FCAF-4282-B4EF-06011F98F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id="{C1C79A5F-EA64-4FA9-A817-2740F2057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0" name="Pentagone régulier 49">
          <a:extLst>
            <a:ext uri="{FF2B5EF4-FFF2-40B4-BE49-F238E27FC236}">
              <a16:creationId xmlns:a16="http://schemas.microsoft.com/office/drawing/2014/main" id="{44DFD75B-8367-4318-9C3D-E504DA8E841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id="{1CC85F8C-1103-4754-BC2D-02EAD0173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EC480C29-BB9D-416A-B441-A8BADFE6E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D157D7FD-1DE6-4258-8C78-1F400A3C0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id="{AE824AF1-572C-4ED6-9AEF-85B1AE226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id="{14227701-2ECF-4A92-9A31-1BDC433DE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id="{70897B66-95D7-4028-BE1F-F33796B3B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6" name="Picture 273">
          <a:extLst>
            <a:ext uri="{FF2B5EF4-FFF2-40B4-BE49-F238E27FC236}">
              <a16:creationId xmlns:a16="http://schemas.microsoft.com/office/drawing/2014/main" id="{027B018A-DBF8-408B-A82C-D78235C93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7" name="Picture 17">
          <a:extLst>
            <a:ext uri="{FF2B5EF4-FFF2-40B4-BE49-F238E27FC236}">
              <a16:creationId xmlns:a16="http://schemas.microsoft.com/office/drawing/2014/main" id="{8B90FD0C-70F8-4FA2-8078-233178E84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id="{07A80D79-AD0B-4645-A2EC-F6580E84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9" name="Oval 218">
          <a:extLst>
            <a:ext uri="{FF2B5EF4-FFF2-40B4-BE49-F238E27FC236}">
              <a16:creationId xmlns:a16="http://schemas.microsoft.com/office/drawing/2014/main" id="{CC7760DE-C127-468E-AA36-FA581AA2117C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3C50E1F4-9824-49F0-8046-23869E93C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7E8AC70F-DCD2-4C9F-B9E9-19ADA13FB7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31BD5783-816D-44F4-ADF8-FD15935AE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A1339755-0A8E-4E7F-9C87-845751F40F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747B1DEF-1E48-4F3D-B882-DE272B75D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8E2BDE86-AB0C-46D5-B846-004DE537D1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76485012-C864-4299-95FD-983CEAC2C7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60A0F179-53F6-4A81-8877-E3A78F531B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F87D4FF0-3093-41E0-9A3A-8C902F35F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D785336C-4BEE-4094-8CBD-71B059615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919BDDF9-B0CA-43ED-8A29-BB943E57CC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48A8932-E16D-4055-BF55-6E6CDB84B5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2C2918F9-F1CD-4BD5-860D-B0B4FE9CA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0B096677-F29D-46B3-BF1F-941864A331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46908E8F-7638-4446-9147-2614B13E0A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35E948E5-A879-49FC-91C4-609C1B3680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E8C5550C-4B2D-4754-8C53-B7D5285C7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5334D685-1ED2-409D-AB90-AE83038FC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B7C76C86-934B-4164-A8A8-D58635D56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E47033C9-3EF9-459F-8A19-EE47793F2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E693957-9834-4AD0-AB05-A985300BC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779E8FFA-0A90-43B0-90D3-D868E5AAF8C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A854481B-D36B-4151-BE92-D34F0E35587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B8ACECF1-1E48-405B-B7AD-874A49CF12A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4BB1060F-D1A6-43FC-8B3C-655A1D43B82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06B4C76F-4503-4C8A-93D8-B45B5A4FD91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F8126071-8004-4914-B776-84753749FDB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167640</xdr:colOff>
      <xdr:row>9</xdr:row>
      <xdr:rowOff>160020</xdr:rowOff>
    </xdr:from>
    <xdr:to>
      <xdr:col>5</xdr:col>
      <xdr:colOff>506434</xdr:colOff>
      <xdr:row>9</xdr:row>
      <xdr:rowOff>446912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E4F0D089-BD66-40EC-B90F-CE4AD0F696CD}"/>
            </a:ext>
          </a:extLst>
        </xdr:cNvPr>
        <xdr:cNvGrpSpPr/>
      </xdr:nvGrpSpPr>
      <xdr:grpSpPr>
        <a:xfrm>
          <a:off x="4320540" y="286512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410D92E0-A7A6-4CE3-BAE3-C44082C939F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52F11CBD-21A0-4164-9A9C-FAEF9A62F9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167640</xdr:colOff>
      <xdr:row>12</xdr:row>
      <xdr:rowOff>198120</xdr:rowOff>
    </xdr:from>
    <xdr:to>
      <xdr:col>5</xdr:col>
      <xdr:colOff>506434</xdr:colOff>
      <xdr:row>12</xdr:row>
      <xdr:rowOff>485012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303CDFBB-F3AF-46DE-83BA-BE8F89C59433}"/>
            </a:ext>
          </a:extLst>
        </xdr:cNvPr>
        <xdr:cNvGrpSpPr/>
      </xdr:nvGrpSpPr>
      <xdr:grpSpPr>
        <a:xfrm>
          <a:off x="4320540" y="402717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67A1AEE2-3BDF-4708-9F48-68B0BAF667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8A439EE5-77E1-465C-9F43-7F99ADDFDB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9</xdr:row>
      <xdr:rowOff>160020</xdr:rowOff>
    </xdr:from>
    <xdr:to>
      <xdr:col>6</xdr:col>
      <xdr:colOff>658834</xdr:colOff>
      <xdr:row>9</xdr:row>
      <xdr:rowOff>446912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51231253-B5A1-480D-A12C-A319C29FBCE5}"/>
            </a:ext>
          </a:extLst>
        </xdr:cNvPr>
        <xdr:cNvGrpSpPr/>
      </xdr:nvGrpSpPr>
      <xdr:grpSpPr>
        <a:xfrm>
          <a:off x="5473065" y="286512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F31250A6-9253-459B-9E97-1F320EF12F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5080FEFB-F703-42D2-B858-DFFE95DF20D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320040</xdr:colOff>
      <xdr:row>12</xdr:row>
      <xdr:rowOff>198120</xdr:rowOff>
    </xdr:from>
    <xdr:to>
      <xdr:col>6</xdr:col>
      <xdr:colOff>658834</xdr:colOff>
      <xdr:row>12</xdr:row>
      <xdr:rowOff>485012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7648735B-B7B8-4567-ABA9-286FC137011C}"/>
            </a:ext>
          </a:extLst>
        </xdr:cNvPr>
        <xdr:cNvGrpSpPr/>
      </xdr:nvGrpSpPr>
      <xdr:grpSpPr>
        <a:xfrm>
          <a:off x="5473065" y="402717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3CAD81C3-CBC1-4A77-9F80-0A63C8C73F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5E0067F5-EB97-4237-98C5-F04367B51E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9</xdr:row>
      <xdr:rowOff>152400</xdr:rowOff>
    </xdr:from>
    <xdr:to>
      <xdr:col>3</xdr:col>
      <xdr:colOff>674074</xdr:colOff>
      <xdr:row>9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EF5CE324-4FF0-4E6D-85EB-6CE624DC4F31}"/>
            </a:ext>
          </a:extLst>
        </xdr:cNvPr>
        <xdr:cNvGrpSpPr/>
      </xdr:nvGrpSpPr>
      <xdr:grpSpPr>
        <a:xfrm>
          <a:off x="2487930" y="285750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7873DDC4-3FFA-4088-85E8-6E3E1538ECC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E258CE93-9CB7-49C2-AE50-EBA4B0D922D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12</xdr:row>
      <xdr:rowOff>198120</xdr:rowOff>
    </xdr:from>
    <xdr:to>
      <xdr:col>3</xdr:col>
      <xdr:colOff>674074</xdr:colOff>
      <xdr:row>12</xdr:row>
      <xdr:rowOff>485012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98D0F03F-958C-44B8-98EF-D79009967A8F}"/>
            </a:ext>
          </a:extLst>
        </xdr:cNvPr>
        <xdr:cNvGrpSpPr/>
      </xdr:nvGrpSpPr>
      <xdr:grpSpPr>
        <a:xfrm>
          <a:off x="2487930" y="402717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A9ED6D4A-B9EE-414E-AB09-4A57748D28D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622E3E6A-1271-4632-833C-2A3A546DF99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12</xdr:row>
      <xdr:rowOff>198120</xdr:rowOff>
    </xdr:from>
    <xdr:to>
      <xdr:col>2</xdr:col>
      <xdr:colOff>628354</xdr:colOff>
      <xdr:row>12</xdr:row>
      <xdr:rowOff>485012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08683F7C-1270-4EDA-A534-4DC6DC7B6C4B}"/>
            </a:ext>
          </a:extLst>
        </xdr:cNvPr>
        <xdr:cNvGrpSpPr/>
      </xdr:nvGrpSpPr>
      <xdr:grpSpPr>
        <a:xfrm>
          <a:off x="1442085" y="402717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C488DC81-6794-4334-9599-B930D5771DA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A87614B3-4391-4219-A19F-BCD0811E99A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279971</xdr:colOff>
      <xdr:row>12</xdr:row>
      <xdr:rowOff>324388</xdr:rowOff>
    </xdr:from>
    <xdr:to>
      <xdr:col>1</xdr:col>
      <xdr:colOff>618155</xdr:colOff>
      <xdr:row>12</xdr:row>
      <xdr:rowOff>662983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id="{C0A4A161-97CF-452D-A925-2B7E7703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2371" y="415343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9B49224F-4ED3-4C0E-A10B-AD544BE9C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9B6DB498-6444-4460-8E2F-CAFD5DC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528ED36E-497C-46C6-B42C-1F6C8A340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7AB799E3-9D84-44EC-9E4C-7838CBC12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6C3F0183-DA42-4956-BD49-24282CDD9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48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1A785022-9D72-46D3-BA6D-F1FE1A18E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670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B3F770E1-8A1B-4009-954D-07FFAB6CB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257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A4CFC7DC-8B41-4021-AB37-1B071A097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4725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7ACB4AE6-5F04-4451-876D-AC43DAFEC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0859" y="4252940"/>
          <a:ext cx="339172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9286C85D-C7D1-42F4-8744-4C9553C8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141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id="{F0C91AB7-C918-453F-B621-A5828E012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id="{EE044B81-8474-4E21-AC3C-1FF9B76722F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3E94F07C-3096-44AF-8283-F9B42D4E4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2B0779D8-DCDE-4824-B9D9-308A4FC5C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D1568342-C03E-4314-849E-F353617E9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id="{184FAD36-E6A6-4A23-9C36-69B39D24667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69075431-F19E-4746-A126-EAF1965EE8F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17A5DD46-E485-410F-9CC9-2099E132DB0D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E6764698-2087-4EA6-A063-92C0227CD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C15502E9-FDA7-4D0E-880A-5F03A09C1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2A307333-F696-4588-AF4D-70688B924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4DF8025F-F672-496E-A79E-F4BB63FE4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451E43BD-AF01-4AFB-A782-1D144667E26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6C863DCF-5B36-4040-8045-E54E21A49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52C39B7D-9349-4DDF-AD21-2771FC192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CD649FAD-35F6-4337-B535-99EDE152C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DAC70BEE-1686-4022-8081-738404B4C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7E95B316-ECFD-4EBF-8540-FD8FDD5DE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81EF3DD4-7DB1-46BC-9D83-5C5811765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4D72588E-E0E6-4C17-B244-A255D5B7C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316D177A-0870-4BA0-AE58-B8EA8957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82843634-7304-4B43-BBFD-A478A3D87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DEF0EBD4-FE0D-4E05-8218-3B5A66B108D5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80DD3B3-AC60-4C28-91DA-FE4F230741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A3669B4A-F219-492F-BB90-2E09D67761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3327A7E4-4A4F-475C-8B6A-A10D4B482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0E8350C-8710-4D02-B0D1-6D7FFE2AEC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B552B64-4D85-46E5-BF22-B4AD52821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5961DB0C-162C-411E-B3DC-DDF6B653AD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54D9D530-35FE-4BEF-BB9F-F9C5366E8C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F1293390-DCD8-467F-BF95-0E0B8144FB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15CCDF8B-397E-4D4E-9E9B-25E4F0CD9E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1FE6A507-DF9C-4F5B-9CF4-142C08035C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EF99E08C-8EE1-43DF-9602-7A454387E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4E56E5C6-46FD-4BA2-B49D-24868DDF6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4E9B0AC3-08B8-4CE5-AECF-83822CFF33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AB2A9D07-0B39-491F-BA18-FCCBFDC0B7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9C2517D-CEEF-4D85-968A-C1F8C990D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44CE6B0-B6DB-4EE5-B02E-8F75FBE84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13285CEF-900C-4E6B-BB77-EA2CE0B92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392E77BF-3530-47CC-A5FD-A56C2F356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80556444-8990-451C-9F87-70DF7948E3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2257A89B-7DAE-4AA2-B393-6A35F2CFC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58215126-F728-4F57-97B3-59D079E08C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9F2F33A0-90F7-4218-9956-20357AB7E2D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5F2B69D1-BB50-435D-AA5B-860DE52C69E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5" name="Oval 94">
          <a:extLst>
            <a:ext uri="{FF2B5EF4-FFF2-40B4-BE49-F238E27FC236}">
              <a16:creationId xmlns:a16="http://schemas.microsoft.com/office/drawing/2014/main" id="{8151DA79-D865-4DE2-BB3E-26E136FEADE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E242EDEF-E527-4726-978A-DE930AF54B9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7" name="Pentagone régulier 49">
          <a:extLst>
            <a:ext uri="{FF2B5EF4-FFF2-40B4-BE49-F238E27FC236}">
              <a16:creationId xmlns:a16="http://schemas.microsoft.com/office/drawing/2014/main" id="{E51163F4-FD26-4BFE-807C-0F4811BB41D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8" name="Oval 97">
          <a:extLst>
            <a:ext uri="{FF2B5EF4-FFF2-40B4-BE49-F238E27FC236}">
              <a16:creationId xmlns:a16="http://schemas.microsoft.com/office/drawing/2014/main" id="{0ACC2A92-2916-4D9A-965A-82EB86CACD1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175260</xdr:colOff>
      <xdr:row>9</xdr:row>
      <xdr:rowOff>160020</xdr:rowOff>
    </xdr:from>
    <xdr:to>
      <xdr:col>6</xdr:col>
      <xdr:colOff>514054</xdr:colOff>
      <xdr:row>9</xdr:row>
      <xdr:rowOff>446912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9E97D2DB-A97E-4C63-AFF6-F5188D852351}"/>
            </a:ext>
          </a:extLst>
        </xdr:cNvPr>
        <xdr:cNvGrpSpPr/>
      </xdr:nvGrpSpPr>
      <xdr:grpSpPr>
        <a:xfrm>
          <a:off x="5328285" y="286512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E8278EA0-B5EC-4E68-A9C4-4B63BAE644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9E3D7CE6-DFC3-45FC-8D79-B5ECCE7483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175260</xdr:colOff>
      <xdr:row>12</xdr:row>
      <xdr:rowOff>198120</xdr:rowOff>
    </xdr:from>
    <xdr:to>
      <xdr:col>6</xdr:col>
      <xdr:colOff>514054</xdr:colOff>
      <xdr:row>12</xdr:row>
      <xdr:rowOff>485012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BB21F900-3DBB-41E2-8458-D6866E340A8A}"/>
            </a:ext>
          </a:extLst>
        </xdr:cNvPr>
        <xdr:cNvGrpSpPr/>
      </xdr:nvGrpSpPr>
      <xdr:grpSpPr>
        <a:xfrm>
          <a:off x="5328285" y="402717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0122A2FA-9A15-4EB9-A15E-1ADE69FA53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53628743-575E-4F70-94D7-A21F58810B2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9</xdr:row>
      <xdr:rowOff>160020</xdr:rowOff>
    </xdr:from>
    <xdr:to>
      <xdr:col>7</xdr:col>
      <xdr:colOff>666454</xdr:colOff>
      <xdr:row>9</xdr:row>
      <xdr:rowOff>446912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857BF7C0-58E5-411E-B6EB-4A33A55587E7}"/>
            </a:ext>
          </a:extLst>
        </xdr:cNvPr>
        <xdr:cNvGrpSpPr/>
      </xdr:nvGrpSpPr>
      <xdr:grpSpPr>
        <a:xfrm>
          <a:off x="6480810" y="286512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72A4E37E-FE9A-4A2C-8F4A-C408028E001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5900C185-53A7-4567-9651-4B9DA735B83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327660</xdr:colOff>
      <xdr:row>12</xdr:row>
      <xdr:rowOff>198120</xdr:rowOff>
    </xdr:from>
    <xdr:to>
      <xdr:col>7</xdr:col>
      <xdr:colOff>666454</xdr:colOff>
      <xdr:row>12</xdr:row>
      <xdr:rowOff>485012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21D607B0-6E64-4C82-BBC9-AB3B2E521822}"/>
            </a:ext>
          </a:extLst>
        </xdr:cNvPr>
        <xdr:cNvGrpSpPr/>
      </xdr:nvGrpSpPr>
      <xdr:grpSpPr>
        <a:xfrm>
          <a:off x="6480810" y="402717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6DEAF878-E0AC-4A2D-8936-27EBA64B458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A1945939-9F1F-4BD1-B195-D30752F1EA4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342900</xdr:colOff>
      <xdr:row>9</xdr:row>
      <xdr:rowOff>152400</xdr:rowOff>
    </xdr:from>
    <xdr:to>
      <xdr:col>4</xdr:col>
      <xdr:colOff>681694</xdr:colOff>
      <xdr:row>9</xdr:row>
      <xdr:rowOff>439292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D7DB0AA0-90FC-47D0-B98B-853F5F3E91B7}"/>
            </a:ext>
          </a:extLst>
        </xdr:cNvPr>
        <xdr:cNvGrpSpPr/>
      </xdr:nvGrpSpPr>
      <xdr:grpSpPr>
        <a:xfrm>
          <a:off x="3495675" y="285750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0B22ABCB-A4C5-4FC1-B144-3CE2874957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25C4CC77-944A-42FF-8BCC-BEC63306952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342900</xdr:colOff>
      <xdr:row>12</xdr:row>
      <xdr:rowOff>198120</xdr:rowOff>
    </xdr:from>
    <xdr:to>
      <xdr:col>4</xdr:col>
      <xdr:colOff>681694</xdr:colOff>
      <xdr:row>12</xdr:row>
      <xdr:rowOff>485012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79483248-725B-4239-AA7A-D6C5FC36C3D1}"/>
            </a:ext>
          </a:extLst>
        </xdr:cNvPr>
        <xdr:cNvGrpSpPr/>
      </xdr:nvGrpSpPr>
      <xdr:grpSpPr>
        <a:xfrm>
          <a:off x="3495675" y="402717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20D09E21-91A8-4922-B7F6-FCDD7693A2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8BB05E40-6B2D-4B1D-A45C-57221CD52CF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297180</xdr:colOff>
      <xdr:row>12</xdr:row>
      <xdr:rowOff>198120</xdr:rowOff>
    </xdr:from>
    <xdr:to>
      <xdr:col>3</xdr:col>
      <xdr:colOff>635974</xdr:colOff>
      <xdr:row>12</xdr:row>
      <xdr:rowOff>485012</xdr:rowOff>
    </xdr:to>
    <xdr:grpSp>
      <xdr:nvGrpSpPr>
        <xdr:cNvPr id="111" name="Group 110">
          <a:extLst>
            <a:ext uri="{FF2B5EF4-FFF2-40B4-BE49-F238E27FC236}">
              <a16:creationId xmlns:a16="http://schemas.microsoft.com/office/drawing/2014/main" id="{77BFA88D-9552-49B7-967A-45DFA6CAE042}"/>
            </a:ext>
          </a:extLst>
        </xdr:cNvPr>
        <xdr:cNvGrpSpPr/>
      </xdr:nvGrpSpPr>
      <xdr:grpSpPr>
        <a:xfrm>
          <a:off x="2449830" y="4027170"/>
          <a:ext cx="338794" cy="286892"/>
          <a:chOff x="2235570" y="2804160"/>
          <a:chExt cx="338794" cy="286892"/>
        </a:xfrm>
      </xdr:grpSpPr>
      <xdr:sp macro="" textlink="">
        <xdr:nvSpPr>
          <xdr:cNvPr id="112" name="Pentagone régulier 49">
            <a:extLst>
              <a:ext uri="{FF2B5EF4-FFF2-40B4-BE49-F238E27FC236}">
                <a16:creationId xmlns:a16="http://schemas.microsoft.com/office/drawing/2014/main" id="{5B71DA70-E5DF-42C8-A857-3A21CD24C03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3" name="Oval 112">
            <a:extLst>
              <a:ext uri="{FF2B5EF4-FFF2-40B4-BE49-F238E27FC236}">
                <a16:creationId xmlns:a16="http://schemas.microsoft.com/office/drawing/2014/main" id="{F86D76BA-DEE1-42F1-9EC0-BCD2FFB750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306251</xdr:colOff>
      <xdr:row>12</xdr:row>
      <xdr:rowOff>295813</xdr:rowOff>
    </xdr:from>
    <xdr:to>
      <xdr:col>2</xdr:col>
      <xdr:colOff>644435</xdr:colOff>
      <xdr:row>12</xdr:row>
      <xdr:rowOff>634408</xdr:rowOff>
    </xdr:to>
    <xdr:pic>
      <xdr:nvPicPr>
        <xdr:cNvPr id="116" name="Picture 273">
          <a:extLst>
            <a:ext uri="{FF2B5EF4-FFF2-40B4-BE49-F238E27FC236}">
              <a16:creationId xmlns:a16="http://schemas.microsoft.com/office/drawing/2014/main" id="{EAC7909B-070A-4C1E-8222-6DB469B1B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8776" y="412486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EF83F90F-DEA0-4405-8517-EB280FFE0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0880B8F4-D5BA-4467-9A43-8C2EC800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90445079-69E8-4A5B-AB3D-CEAB54C0E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902E748E-10DE-4699-A394-0821260A9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7578378-1BEA-4A5D-B847-402BA1DBD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80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8110202C-DCAA-491D-AAD9-5D71BB9B3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02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07204E95-E7E7-4D69-8706-F824E3DA7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89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57E04689-E5C7-4332-90A2-C076B3FA6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357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2DF1E736-EAE2-4A28-84A3-91D46AB7F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179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F0725D95-F9A9-4AE2-B979-0C481B949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773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id="{061E6354-E936-4AC1-BA47-DBB7EB671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id="{86C0EA84-52DF-413D-954F-6A8C814056A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7B47772D-4B79-40C5-978D-ED5B66A70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684029AB-A92E-479F-BDA6-5AED3F17C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A4C7B99D-8CE2-4752-A485-E66F42F7A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id="{CE88D74E-6328-49F8-AEE5-B0EC4925C99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3028E2C3-664A-42F6-B010-795DC880F31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500270DC-FBB4-4D07-8247-8FFD99106694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C5AED736-13FE-4952-B8D8-6297C168C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4B5B37F6-3FE1-44A9-A0A2-5141E0C2A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8F359A59-F9D2-4F04-AEC6-79FBD2E21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77BDC897-C354-46BA-A0EB-E173CB532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8C53952A-8695-40AB-A76F-CB657F451B2F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CF7DC234-C909-4F28-A7EE-81DF0CE3E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55EF338F-F48E-4A21-B441-EEC6D0D4B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49E4859F-5DEF-4F8D-8AAC-4A8A7EB45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9B548D42-DE7B-4A33-AAD5-13921D70E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1D99C4D2-D8C7-4ED5-AFB9-2B8A5A192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05D9804F-3933-494E-AA9B-D09CBA7C4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2885090F-2BD1-41B8-81E1-7CFE853A4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13619C46-A178-4847-83D2-03CBD85CB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CFD30EB2-4257-489D-BBC1-B32BF5D9D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D3C7C3E1-1228-48A4-9EDB-FB712CE8A32F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BD01E0DD-0A9E-4037-8167-2469459194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D17565EF-C787-46C5-BA0A-3EA02B2DF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ADED481-34F2-4907-8898-9AA96D0679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25D76298-49AE-401A-8CF7-0FC7E1363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DF5860D-0CF9-458D-9D0A-D92918B33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50E7B55-A495-43A9-8A9B-80170CF35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30C3718-C0D1-4ED5-B5B9-5C7127E546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F939A700-0027-4465-89D0-597E014D1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D350B4-12A3-4200-AED5-F1852BC47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849F96EE-77E6-4F90-A679-A5AFED486A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B22DA1D7-D989-4453-AC3B-FEDD463FC5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B9FFC484-7711-4B59-BE12-9DE47F73A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FD02982F-B3C6-49D0-A441-E91C174C55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854B5206-2F3C-4E3C-BCE8-0BC20F240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139052E-A6C2-46F5-A786-7223CD7CC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DFDBFADE-7056-4A05-829C-15FAF9B79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31CD2AAD-59C9-4345-A51A-B0AE168529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8E634C5F-477D-4CE8-B437-46C60912E5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13BC0F76-3829-4FE5-BD70-B44919530F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DAF43FED-EB78-41D1-ACF2-2F025A7DC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F304D34C-60C5-490D-BD9C-66469BCD1E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2D3E5E7D-F86A-491D-8B84-042FF9BE551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2C0F6E87-79DF-48F8-9A00-418AD79F948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EDB7E72C-6D13-4119-9455-7B5FA0F107C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B54A1B56-14B8-40D2-B044-4999B1B0C78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4F17A5C6-DBBE-4CFA-B667-46BCD9A1140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46E2CC47-71FF-420D-B266-A1BF5A5AC9D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190500</xdr:colOff>
      <xdr:row>9</xdr:row>
      <xdr:rowOff>182880</xdr:rowOff>
    </xdr:from>
    <xdr:to>
      <xdr:col>7</xdr:col>
      <xdr:colOff>529294</xdr:colOff>
      <xdr:row>9</xdr:row>
      <xdr:rowOff>469772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1950922D-D423-4DF3-8FEB-779E7FD776A4}"/>
            </a:ext>
          </a:extLst>
        </xdr:cNvPr>
        <xdr:cNvGrpSpPr/>
      </xdr:nvGrpSpPr>
      <xdr:grpSpPr>
        <a:xfrm>
          <a:off x="6343650" y="288798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BD88F890-C201-4723-87E6-E99B94BFC6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B6309275-4D20-4F47-B8FF-3E7A1293BA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190500</xdr:colOff>
      <xdr:row>12</xdr:row>
      <xdr:rowOff>220980</xdr:rowOff>
    </xdr:from>
    <xdr:to>
      <xdr:col>7</xdr:col>
      <xdr:colOff>529294</xdr:colOff>
      <xdr:row>12</xdr:row>
      <xdr:rowOff>507872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4B884307-6FE7-4BF5-BB0F-21D25C8CEBD1}"/>
            </a:ext>
          </a:extLst>
        </xdr:cNvPr>
        <xdr:cNvGrpSpPr/>
      </xdr:nvGrpSpPr>
      <xdr:grpSpPr>
        <a:xfrm>
          <a:off x="6343650" y="405003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D15662F9-4474-42E5-BCD1-F85AA3D708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55993334-AAC2-4B64-838F-3DA34FD3C26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350520</xdr:colOff>
      <xdr:row>12</xdr:row>
      <xdr:rowOff>228600</xdr:rowOff>
    </xdr:from>
    <xdr:to>
      <xdr:col>1</xdr:col>
      <xdr:colOff>689314</xdr:colOff>
      <xdr:row>12</xdr:row>
      <xdr:rowOff>515492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77147C25-FB13-4325-A60A-648755202682}"/>
            </a:ext>
          </a:extLst>
        </xdr:cNvPr>
        <xdr:cNvGrpSpPr/>
      </xdr:nvGrpSpPr>
      <xdr:grpSpPr>
        <a:xfrm>
          <a:off x="502920" y="405765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8F2BCD9D-99DE-42B9-A002-1B7B3705FCF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6110A54D-2B20-4C65-A5FE-891B3E6374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350520</xdr:colOff>
      <xdr:row>15</xdr:row>
      <xdr:rowOff>251460</xdr:rowOff>
    </xdr:from>
    <xdr:to>
      <xdr:col>1</xdr:col>
      <xdr:colOff>689314</xdr:colOff>
      <xdr:row>15</xdr:row>
      <xdr:rowOff>538352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1C5FD6FB-E298-4498-8711-BA3998F22EB3}"/>
            </a:ext>
          </a:extLst>
        </xdr:cNvPr>
        <xdr:cNvGrpSpPr/>
      </xdr:nvGrpSpPr>
      <xdr:grpSpPr>
        <a:xfrm>
          <a:off x="502920" y="521398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7EC0D262-9B97-470C-8294-039B608E82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FECC8AAD-CAA4-4E71-950B-96CCE744AA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358140</xdr:colOff>
      <xdr:row>9</xdr:row>
      <xdr:rowOff>175260</xdr:rowOff>
    </xdr:from>
    <xdr:to>
      <xdr:col>5</xdr:col>
      <xdr:colOff>696934</xdr:colOff>
      <xdr:row>9</xdr:row>
      <xdr:rowOff>462152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3A1B3F26-F7E3-44B5-B20E-FFFA4C823995}"/>
            </a:ext>
          </a:extLst>
        </xdr:cNvPr>
        <xdr:cNvGrpSpPr/>
      </xdr:nvGrpSpPr>
      <xdr:grpSpPr>
        <a:xfrm>
          <a:off x="4511040" y="288036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5268015C-204C-4796-9444-274EF677544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087DD629-ED0D-42D7-B04D-F99F245E201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358140</xdr:colOff>
      <xdr:row>12</xdr:row>
      <xdr:rowOff>220980</xdr:rowOff>
    </xdr:from>
    <xdr:to>
      <xdr:col>5</xdr:col>
      <xdr:colOff>696934</xdr:colOff>
      <xdr:row>12</xdr:row>
      <xdr:rowOff>507872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0B357904-4C35-4CB7-81D8-2C26F2AC9AA2}"/>
            </a:ext>
          </a:extLst>
        </xdr:cNvPr>
        <xdr:cNvGrpSpPr/>
      </xdr:nvGrpSpPr>
      <xdr:grpSpPr>
        <a:xfrm>
          <a:off x="4511040" y="405003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6B7C4E2C-56B4-4FBE-A43A-445AA042BA2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E18A284A-7683-40D6-ADE4-B11ACEF251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12</xdr:row>
      <xdr:rowOff>220980</xdr:rowOff>
    </xdr:from>
    <xdr:to>
      <xdr:col>4</xdr:col>
      <xdr:colOff>651214</xdr:colOff>
      <xdr:row>12</xdr:row>
      <xdr:rowOff>507872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AE795A88-FB3A-4AAC-B518-ACAA73DE9407}"/>
            </a:ext>
          </a:extLst>
        </xdr:cNvPr>
        <xdr:cNvGrpSpPr/>
      </xdr:nvGrpSpPr>
      <xdr:grpSpPr>
        <a:xfrm>
          <a:off x="3465195" y="405003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C97CDA8C-E12A-4B22-A7FA-0B459825F65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AA994A96-E899-4398-AF06-FB6D599CAE6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273411</xdr:colOff>
      <xdr:row>12</xdr:row>
      <xdr:rowOff>295813</xdr:rowOff>
    </xdr:from>
    <xdr:to>
      <xdr:col>3</xdr:col>
      <xdr:colOff>611595</xdr:colOff>
      <xdr:row>12</xdr:row>
      <xdr:rowOff>634408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id="{3D77AF8B-7915-4549-88DE-D6F33DCB1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26061" y="412486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BE15D621-6D05-452C-8334-64FC86B77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916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A56735D8-C4F5-466C-BE39-F91D84661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25277634-15DE-4248-A7C3-7ABDADD0E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30B6C8A2-F7A9-4A9C-A5DB-662703DA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E4561319-E769-4710-BA26-C28F3B8EA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6400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02A5E5C4-2CFE-4C19-B9A2-971579677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5616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C9187138-CE8B-40EE-9124-F0D89445E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148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545C45BE-AD27-48D9-B92E-4B7D8133C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286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E6E23D48-F90C-4CEC-AC20-F79E7395D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9775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EE09A165-64E1-4BFC-983C-ED2A10B84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4445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id="{780A10CE-BFF8-41D2-98FB-04417D176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25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id="{AD4CDB34-F399-4FA6-8758-4363D586E0FE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2CCD59F2-135F-4FD4-8565-33C87754F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844A93E0-3EB2-4D21-AE93-2C32593C1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3A8FD1D5-A65E-4939-98D3-0996DBDD6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id="{5B707B06-832C-4A67-BDBE-A1E3D847F87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767C3AF2-1F4E-405E-BB03-232B3E3AE4F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E227B6D9-1081-44D3-81BA-1AE58D2DEA5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A4FBBED9-D760-4554-BE2B-9E2078D23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9637A740-3056-435B-A61F-C427BCD7F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02348FC8-8C73-4158-B4A8-0A58A3E8E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A30908FE-D3AD-419E-96BA-2783568FD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11043C2E-18B7-44B2-9992-593E23C5A8C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4CE98F45-15FE-449B-BBFA-035E695FD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5BA6DAB4-8408-47E4-A169-B6C5E7FBA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2B646AE2-E1AC-4A08-89AF-9D6C7AB6F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E5E6A416-C975-4CF8-B4D9-8C64237AA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421DA38B-E430-4224-916B-7435A56F6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4F3BFFDF-118C-47A4-AB6D-7E71D5453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BD7A7360-774E-4074-8A70-7634661A9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E82C027C-5412-4F5C-BA77-0829C5E77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2FD5401D-13D1-401B-9CFC-C2F4BAFBA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610CB163-4FC0-400C-8FDC-08C9ADAC853E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693F5086-E324-401F-95A7-1FB02CB607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2C253144-DD09-4766-99CC-6CBE0F8E30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F11B8C7D-568C-4685-BD11-74243CFB22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54C526E7-330F-48B2-9036-1AB2359BB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E6A07AF-3677-479E-8DA9-756F3C66D6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5FC0FCA9-5FBB-4ACD-89D7-15D869F840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54EA8AF-7A3D-488C-83D2-2B555F874F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539F623F-9F0F-48FD-9C9B-7E2782585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6F6E8F0-6904-42F4-A999-33A0896D08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940ECDF-FB8B-4C3A-8E5E-8D11027788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1A05697-7B20-4FD3-952D-FE84569F5F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3DDAD480-9038-490F-A54A-76790EA202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10EC44FB-A403-438B-BB4D-20870F160B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7966E556-E5B0-472C-A955-884756F11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76C86F3A-4A02-40B0-84CE-0300533121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FEFF2081-93E3-4489-9639-98F35FAA1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93E0764-5FEF-462A-9056-AB59C84AC8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8CA0C5FA-6197-4C74-8059-4151FA858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18A31D9A-93CA-4AB5-8921-03BC478A2C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275F4333-2A9B-4D25-822B-02D2744EDB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18CBFF04-7BAB-4B07-905D-6CB16F03DC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F6D3CE56-7672-4002-A6CC-0E5C46A4528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3" name="Pentagone régulier 49">
          <a:extLst>
            <a:ext uri="{FF2B5EF4-FFF2-40B4-BE49-F238E27FC236}">
              <a16:creationId xmlns:a16="http://schemas.microsoft.com/office/drawing/2014/main" id="{552E5EAA-8D54-46E9-BA3A-4FA605D63B4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4" name="Oval 93">
          <a:extLst>
            <a:ext uri="{FF2B5EF4-FFF2-40B4-BE49-F238E27FC236}">
              <a16:creationId xmlns:a16="http://schemas.microsoft.com/office/drawing/2014/main" id="{BBD63544-A99B-46F0-B002-AF34E95BCB5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EDE36F9B-EFD1-4958-99D2-5435AF2C393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6" name="Pentagone régulier 49">
          <a:extLst>
            <a:ext uri="{FF2B5EF4-FFF2-40B4-BE49-F238E27FC236}">
              <a16:creationId xmlns:a16="http://schemas.microsoft.com/office/drawing/2014/main" id="{11C9C27D-56BA-4402-B69E-C16AEC47697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7" name="Oval 96">
          <a:extLst>
            <a:ext uri="{FF2B5EF4-FFF2-40B4-BE49-F238E27FC236}">
              <a16:creationId xmlns:a16="http://schemas.microsoft.com/office/drawing/2014/main" id="{386D07A9-18E8-412A-A1A1-2A4D62FCC4C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121920</xdr:colOff>
      <xdr:row>12</xdr:row>
      <xdr:rowOff>251460</xdr:rowOff>
    </xdr:from>
    <xdr:to>
      <xdr:col>1</xdr:col>
      <xdr:colOff>460714</xdr:colOff>
      <xdr:row>12</xdr:row>
      <xdr:rowOff>538352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68589CE3-FA02-42B5-8DD9-63A78A485C88}"/>
            </a:ext>
          </a:extLst>
        </xdr:cNvPr>
        <xdr:cNvGrpSpPr/>
      </xdr:nvGrpSpPr>
      <xdr:grpSpPr>
        <a:xfrm>
          <a:off x="274320" y="408051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BF7D18D9-9303-4880-B05E-3036AF2DE32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643EDD55-C776-42D4-A2EF-D8A210D1098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15</xdr:row>
      <xdr:rowOff>274320</xdr:rowOff>
    </xdr:from>
    <xdr:to>
      <xdr:col>1</xdr:col>
      <xdr:colOff>460714</xdr:colOff>
      <xdr:row>15</xdr:row>
      <xdr:rowOff>561212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FAB4F813-2464-4F12-A69D-8EA004E83146}"/>
            </a:ext>
          </a:extLst>
        </xdr:cNvPr>
        <xdr:cNvGrpSpPr/>
      </xdr:nvGrpSpPr>
      <xdr:grpSpPr>
        <a:xfrm>
          <a:off x="274320" y="523684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FA648D70-AD00-466D-B99C-2AB917B98B4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F3D8F204-BF01-4303-ADA7-20925B381BF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274320</xdr:colOff>
      <xdr:row>12</xdr:row>
      <xdr:rowOff>251460</xdr:rowOff>
    </xdr:from>
    <xdr:to>
      <xdr:col>2</xdr:col>
      <xdr:colOff>613114</xdr:colOff>
      <xdr:row>12</xdr:row>
      <xdr:rowOff>538352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5B483CE5-7EB1-4922-B2BE-2BCA5E634558}"/>
            </a:ext>
          </a:extLst>
        </xdr:cNvPr>
        <xdr:cNvGrpSpPr/>
      </xdr:nvGrpSpPr>
      <xdr:grpSpPr>
        <a:xfrm>
          <a:off x="1426845" y="40805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FA541EA1-D0B6-4673-903A-26C033395B8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6273EC80-2956-46C2-BA66-EB7424FADD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274320</xdr:colOff>
      <xdr:row>15</xdr:row>
      <xdr:rowOff>274320</xdr:rowOff>
    </xdr:from>
    <xdr:to>
      <xdr:col>2</xdr:col>
      <xdr:colOff>613114</xdr:colOff>
      <xdr:row>15</xdr:row>
      <xdr:rowOff>561212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ACE8E130-5286-446B-927B-408D0A34808E}"/>
            </a:ext>
          </a:extLst>
        </xdr:cNvPr>
        <xdr:cNvGrpSpPr/>
      </xdr:nvGrpSpPr>
      <xdr:grpSpPr>
        <a:xfrm>
          <a:off x="1426845" y="523684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D8D3F6E9-7EAC-41E3-AFF9-BBEC2C71B9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F8D9A7C0-8083-48B7-BD34-8728296AF13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9</xdr:row>
      <xdr:rowOff>205740</xdr:rowOff>
    </xdr:from>
    <xdr:to>
      <xdr:col>6</xdr:col>
      <xdr:colOff>651214</xdr:colOff>
      <xdr:row>9</xdr:row>
      <xdr:rowOff>492632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4CD4C4D2-D800-4FD8-BE9A-1A9D62BB8223}"/>
            </a:ext>
          </a:extLst>
        </xdr:cNvPr>
        <xdr:cNvGrpSpPr/>
      </xdr:nvGrpSpPr>
      <xdr:grpSpPr>
        <a:xfrm>
          <a:off x="5465445" y="291084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37A76594-6387-4F8F-B3BD-7829960A72B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095E3F5B-1845-41D2-B07A-7E8E7CD5D6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12</xdr:row>
      <xdr:rowOff>251460</xdr:rowOff>
    </xdr:from>
    <xdr:to>
      <xdr:col>6</xdr:col>
      <xdr:colOff>651214</xdr:colOff>
      <xdr:row>12</xdr:row>
      <xdr:rowOff>538352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21E1AEA7-B4B1-42CA-AA4C-1BDB597BF378}"/>
            </a:ext>
          </a:extLst>
        </xdr:cNvPr>
        <xdr:cNvGrpSpPr/>
      </xdr:nvGrpSpPr>
      <xdr:grpSpPr>
        <a:xfrm>
          <a:off x="5465445" y="408051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2F9AFFF7-CDF9-4CB8-85C9-48779BC565C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41363023-C246-44FC-BEC1-F86B0C41F60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266700</xdr:colOff>
      <xdr:row>12</xdr:row>
      <xdr:rowOff>251460</xdr:rowOff>
    </xdr:from>
    <xdr:to>
      <xdr:col>5</xdr:col>
      <xdr:colOff>605494</xdr:colOff>
      <xdr:row>12</xdr:row>
      <xdr:rowOff>538352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27F5150A-E10B-4353-B27E-8E4274010977}"/>
            </a:ext>
          </a:extLst>
        </xdr:cNvPr>
        <xdr:cNvGrpSpPr/>
      </xdr:nvGrpSpPr>
      <xdr:grpSpPr>
        <a:xfrm>
          <a:off x="4419600" y="408051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4105D400-8FF6-4620-AE44-137DCC0277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0B1C0A76-1DDF-4AB2-9FA0-4D350274470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266847</xdr:colOff>
      <xdr:row>12</xdr:row>
      <xdr:rowOff>248188</xdr:rowOff>
    </xdr:from>
    <xdr:to>
      <xdr:col>4</xdr:col>
      <xdr:colOff>605031</xdr:colOff>
      <xdr:row>12</xdr:row>
      <xdr:rowOff>586783</xdr:rowOff>
    </xdr:to>
    <xdr:pic>
      <xdr:nvPicPr>
        <xdr:cNvPr id="90" name="Picture 273">
          <a:extLst>
            <a:ext uri="{FF2B5EF4-FFF2-40B4-BE49-F238E27FC236}">
              <a16:creationId xmlns:a16="http://schemas.microsoft.com/office/drawing/2014/main" id="{24FE870E-5C4F-4916-A96D-3AEB0C152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19622" y="407723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302945E8-0F21-47E3-AAE8-CF3DAD12F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835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C57225C6-6844-4F52-82C0-B5353F2BE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E7434593-C224-4E86-9760-2691D61A9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64C47C7C-6357-477A-8C8E-436CE9D1F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20DB2B95-B3A7-4B90-AFF0-4DCDEB1F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2719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B98879A6-B0EB-4EC5-90F2-3119CCAE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1935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92F55C59-C6BD-4D96-B2F2-BF3F54B23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780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D211F238-D167-4247-AE1F-91408AF3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6605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AB9B0260-DD88-479B-8406-9F8AD93EA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6094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467F23D4-9FE1-4926-9375-D64B087EF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0764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9" name="Picture 128">
          <a:extLst>
            <a:ext uri="{FF2B5EF4-FFF2-40B4-BE49-F238E27FC236}">
              <a16:creationId xmlns:a16="http://schemas.microsoft.com/office/drawing/2014/main" id="{E4896FEE-6979-453C-9AD1-8D0DDE984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id="{90B9DB23-848A-4184-88E7-7D85D52C85D0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0608B44E-D9D4-40C5-9949-8C525101A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06218D7F-2248-4171-A3CC-4918F6AC7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1725E048-0030-4BE9-95C5-73FACA766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51" name="Pentagone régulier 49">
          <a:extLst>
            <a:ext uri="{FF2B5EF4-FFF2-40B4-BE49-F238E27FC236}">
              <a16:creationId xmlns:a16="http://schemas.microsoft.com/office/drawing/2014/main" id="{2F287C8E-2B5D-42EC-9335-000505DA803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52" name="Freeform: Shape 151">
          <a:extLst>
            <a:ext uri="{FF2B5EF4-FFF2-40B4-BE49-F238E27FC236}">
              <a16:creationId xmlns:a16="http://schemas.microsoft.com/office/drawing/2014/main" id="{A9177E80-DF97-4E1F-A8B9-86136D416CDF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53" name="Freeform: Shape 152">
          <a:extLst>
            <a:ext uri="{FF2B5EF4-FFF2-40B4-BE49-F238E27FC236}">
              <a16:creationId xmlns:a16="http://schemas.microsoft.com/office/drawing/2014/main" id="{406A7CDF-F23C-4A04-99A5-2F3693BE111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54" name="Picture 248">
          <a:extLst>
            <a:ext uri="{FF2B5EF4-FFF2-40B4-BE49-F238E27FC236}">
              <a16:creationId xmlns:a16="http://schemas.microsoft.com/office/drawing/2014/main" id="{89CEA699-C292-4E01-BD83-721196630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55" name="Picture 248">
          <a:extLst>
            <a:ext uri="{FF2B5EF4-FFF2-40B4-BE49-F238E27FC236}">
              <a16:creationId xmlns:a16="http://schemas.microsoft.com/office/drawing/2014/main" id="{6004E93D-5CE6-4072-81BF-63351975E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56" name="Picture 248">
          <a:extLst>
            <a:ext uri="{FF2B5EF4-FFF2-40B4-BE49-F238E27FC236}">
              <a16:creationId xmlns:a16="http://schemas.microsoft.com/office/drawing/2014/main" id="{ED701CBD-CFF9-45CC-B357-D7133EF98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57" name="Picture 248">
          <a:extLst>
            <a:ext uri="{FF2B5EF4-FFF2-40B4-BE49-F238E27FC236}">
              <a16:creationId xmlns:a16="http://schemas.microsoft.com/office/drawing/2014/main" id="{7E32958D-4863-4BAD-A8B4-428ABDB9A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58" name="Pentagone régulier 49">
          <a:extLst>
            <a:ext uri="{FF2B5EF4-FFF2-40B4-BE49-F238E27FC236}">
              <a16:creationId xmlns:a16="http://schemas.microsoft.com/office/drawing/2014/main" id="{3822ED3D-EA57-4F5F-B5F4-7B63B2B8A1DC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59" name="Picture 13">
          <a:extLst>
            <a:ext uri="{FF2B5EF4-FFF2-40B4-BE49-F238E27FC236}">
              <a16:creationId xmlns:a16="http://schemas.microsoft.com/office/drawing/2014/main" id="{36440E98-BADD-4413-8C4E-960A0D044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E406BE35-446C-4A17-98CC-5DFCBBA5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61" name="Picture 13">
          <a:extLst>
            <a:ext uri="{FF2B5EF4-FFF2-40B4-BE49-F238E27FC236}">
              <a16:creationId xmlns:a16="http://schemas.microsoft.com/office/drawing/2014/main" id="{53FB8A79-7AB8-4E2E-A86B-6A6F50560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A5C80F5A-F5BB-4A0F-AB45-FFACC58AE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225B090D-96D7-41AC-A016-F06D4E39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64" name="Picture 17">
          <a:extLst>
            <a:ext uri="{FF2B5EF4-FFF2-40B4-BE49-F238E27FC236}">
              <a16:creationId xmlns:a16="http://schemas.microsoft.com/office/drawing/2014/main" id="{F7092891-A17F-4F61-84B5-2BE0C6280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65" name="Picture 273">
          <a:extLst>
            <a:ext uri="{FF2B5EF4-FFF2-40B4-BE49-F238E27FC236}">
              <a16:creationId xmlns:a16="http://schemas.microsoft.com/office/drawing/2014/main" id="{6BE71776-2DC2-4E4A-B8A6-FC13D15AA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97ABE8F0-9D49-460F-9DE0-2CA22B897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67" name="Picture 273">
          <a:extLst>
            <a:ext uri="{FF2B5EF4-FFF2-40B4-BE49-F238E27FC236}">
              <a16:creationId xmlns:a16="http://schemas.microsoft.com/office/drawing/2014/main" id="{86C30F26-B62A-4879-B4B9-11DE293C1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68" name="Oval 167">
          <a:extLst>
            <a:ext uri="{FF2B5EF4-FFF2-40B4-BE49-F238E27FC236}">
              <a16:creationId xmlns:a16="http://schemas.microsoft.com/office/drawing/2014/main" id="{05B8F52E-585E-4D5C-AC5F-5C684E2C1E5E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B02AB0E1-B3E2-4FE2-B37A-F730A56C7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49EC7D7E-9C29-4A2C-AF06-1AE99F3A16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B09C300-DE9C-4ACC-A3DC-477225495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4C78CA5-7BA5-43B8-BC28-380499D46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D30162FD-108D-4192-99A2-8B32ABE36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8757BD74-E6FB-4428-BEE8-6607EAEFCF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50261470-85F4-4DED-BF45-F7D585CEC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12E2D236-57ED-44A9-8CDD-97149F6BC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EA45FBF-36CD-46E6-B1DB-57CB5ABEAC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7885EBB2-AABF-427F-B5D1-3A0A5AB30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173A94E-8499-4B3A-B6C8-C8BD88C90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BEA6C62-BABC-4F94-B40C-9C5789861A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E32AD6AF-9BBE-43AA-87F8-5D177DA718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E30B7E19-587B-45EF-BCE3-190A744E53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B57982DE-169E-483D-A2B4-149C4EE47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12390B2-6BAA-4339-A49D-C296BC3DD1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24AD7A75-6F01-450C-8296-E4F07720B5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22BAA6F2-6CF0-4C86-B553-26CE43819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3D9B86FE-CDB5-490B-BED3-0905C06C7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B4C686D1-7943-46D4-9E24-B7E6BC8FDA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58FFB242-5DF5-41AC-A2C7-397AC323E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F05FAC02-B8CA-4A87-8072-F2180F93445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2E329CEB-72E0-4B9B-9CFC-17BF2D92703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id="{350B633D-D04B-48B1-BE1E-9BB076D1681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5D0E5292-2F3A-4BC2-8C29-CEE9B547F71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ED613291-6A61-421C-9102-3CC720EA3C3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id="{02B43195-D713-4F66-B321-1BD716A82B6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91440</xdr:colOff>
      <xdr:row>12</xdr:row>
      <xdr:rowOff>213360</xdr:rowOff>
    </xdr:from>
    <xdr:to>
      <xdr:col>2</xdr:col>
      <xdr:colOff>430234</xdr:colOff>
      <xdr:row>12</xdr:row>
      <xdr:rowOff>500252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12DE918A-8851-4039-995C-170D7960664A}"/>
            </a:ext>
          </a:extLst>
        </xdr:cNvPr>
        <xdr:cNvGrpSpPr/>
      </xdr:nvGrpSpPr>
      <xdr:grpSpPr>
        <a:xfrm>
          <a:off x="1243965" y="404241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538053B6-4B65-4B28-A17F-BFF7B28BDBE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B7EEF0EA-2A74-4E6E-B1D8-07C20726B29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91440</xdr:colOff>
      <xdr:row>15</xdr:row>
      <xdr:rowOff>236220</xdr:rowOff>
    </xdr:from>
    <xdr:to>
      <xdr:col>2</xdr:col>
      <xdr:colOff>430234</xdr:colOff>
      <xdr:row>15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C907EACA-91D0-4C56-B634-5824C53FF9F9}"/>
            </a:ext>
          </a:extLst>
        </xdr:cNvPr>
        <xdr:cNvGrpSpPr/>
      </xdr:nvGrpSpPr>
      <xdr:grpSpPr>
        <a:xfrm>
          <a:off x="1243965" y="519874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E2FB9970-5E92-44A7-A0CC-0067458165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81FBE358-C866-41E2-834E-1D7AEBC7D11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243840</xdr:colOff>
      <xdr:row>12</xdr:row>
      <xdr:rowOff>213360</xdr:rowOff>
    </xdr:from>
    <xdr:to>
      <xdr:col>3</xdr:col>
      <xdr:colOff>582634</xdr:colOff>
      <xdr:row>12</xdr:row>
      <xdr:rowOff>500252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6A6A26DE-A4AC-41A0-A126-991A00557ABF}"/>
            </a:ext>
          </a:extLst>
        </xdr:cNvPr>
        <xdr:cNvGrpSpPr/>
      </xdr:nvGrpSpPr>
      <xdr:grpSpPr>
        <a:xfrm>
          <a:off x="2396490" y="40424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D6B06756-A57A-4B5D-A524-DEF1A4A8C85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ACEA37C0-9F09-42C4-9308-A00839F32F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243840</xdr:colOff>
      <xdr:row>15</xdr:row>
      <xdr:rowOff>236220</xdr:rowOff>
    </xdr:from>
    <xdr:to>
      <xdr:col>3</xdr:col>
      <xdr:colOff>582634</xdr:colOff>
      <xdr:row>15</xdr:row>
      <xdr:rowOff>523112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E8F1B857-ADC4-49DB-ABD1-205929FE3A60}"/>
            </a:ext>
          </a:extLst>
        </xdr:cNvPr>
        <xdr:cNvGrpSpPr/>
      </xdr:nvGrpSpPr>
      <xdr:grpSpPr>
        <a:xfrm>
          <a:off x="2396490" y="519874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AD6E0B76-A97D-49DB-AC66-8BCF8DFB2B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8E78BDDC-BAAD-4FE4-8C03-FC3A59DFC03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9</xdr:row>
      <xdr:rowOff>167640</xdr:rowOff>
    </xdr:from>
    <xdr:to>
      <xdr:col>7</xdr:col>
      <xdr:colOff>620734</xdr:colOff>
      <xdr:row>9</xdr:row>
      <xdr:rowOff>454532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DCB6714B-3644-4A19-BE8D-60DB927649F9}"/>
            </a:ext>
          </a:extLst>
        </xdr:cNvPr>
        <xdr:cNvGrpSpPr/>
      </xdr:nvGrpSpPr>
      <xdr:grpSpPr>
        <a:xfrm>
          <a:off x="6435090" y="287274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01F90EF6-C963-4CD6-9023-7E709D52693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F64C6F86-6CD9-4DAF-ACD9-D6444EBF10A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12</xdr:row>
      <xdr:rowOff>213360</xdr:rowOff>
    </xdr:from>
    <xdr:to>
      <xdr:col>7</xdr:col>
      <xdr:colOff>620734</xdr:colOff>
      <xdr:row>12</xdr:row>
      <xdr:rowOff>500252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184F2415-9E0E-499E-96E4-C860F1D9996D}"/>
            </a:ext>
          </a:extLst>
        </xdr:cNvPr>
        <xdr:cNvGrpSpPr/>
      </xdr:nvGrpSpPr>
      <xdr:grpSpPr>
        <a:xfrm>
          <a:off x="6435090" y="4042410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857925CD-F2E9-4E7F-96D2-703E46240D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14D173A3-EF68-4AAC-B06C-BBAF31CC307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236220</xdr:colOff>
      <xdr:row>12</xdr:row>
      <xdr:rowOff>213360</xdr:rowOff>
    </xdr:from>
    <xdr:to>
      <xdr:col>6</xdr:col>
      <xdr:colOff>575014</xdr:colOff>
      <xdr:row>12</xdr:row>
      <xdr:rowOff>500252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BE587C38-8690-4CFC-9B13-C959F609D1C3}"/>
            </a:ext>
          </a:extLst>
        </xdr:cNvPr>
        <xdr:cNvGrpSpPr/>
      </xdr:nvGrpSpPr>
      <xdr:grpSpPr>
        <a:xfrm>
          <a:off x="5389245" y="404241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7BF0CD05-B881-4202-9166-0A32791CEA1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814C5658-25B8-49B7-9366-F7A17904331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234007</xdr:colOff>
      <xdr:row>12</xdr:row>
      <xdr:rowOff>314863</xdr:rowOff>
    </xdr:from>
    <xdr:to>
      <xdr:col>5</xdr:col>
      <xdr:colOff>572191</xdr:colOff>
      <xdr:row>12</xdr:row>
      <xdr:rowOff>653458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8D0FDAB1-38D1-424B-A00A-3195813AA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6907" y="41439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6BD7F41F-A027-4766-B654-AF312BE28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535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27FB8CFC-6CD9-40CF-BF6A-4CBE71E13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D5935E7A-437F-4B47-8262-75A2B6F42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37CA72D1-CEE3-466F-9A26-273449824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B354B8B0-FBF4-42A8-A043-F6506CCC2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1591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D89FDD91-F569-458F-949F-4C6456B47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0807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3CB28AF7-F990-4360-900F-F943FB199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6678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8392BDC7-C3B1-4EF8-AB87-A5A72114F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5477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7E76EDA3-274D-434F-9A2A-AB56E271C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4966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935023E4-07DA-41DE-B2CF-9992756B2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9636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98" name="Picture 197">
          <a:extLst>
            <a:ext uri="{FF2B5EF4-FFF2-40B4-BE49-F238E27FC236}">
              <a16:creationId xmlns:a16="http://schemas.microsoft.com/office/drawing/2014/main" id="{1F23015C-C10B-4396-A947-B044BE5BC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id="{BFB09C09-A5EB-49B4-9CC2-A03929A088F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1" name="Picture 13">
          <a:extLst>
            <a:ext uri="{FF2B5EF4-FFF2-40B4-BE49-F238E27FC236}">
              <a16:creationId xmlns:a16="http://schemas.microsoft.com/office/drawing/2014/main" id="{B4FA773E-622F-4905-8094-F1FE59B7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2" name="Picture 17">
          <a:extLst>
            <a:ext uri="{FF2B5EF4-FFF2-40B4-BE49-F238E27FC236}">
              <a16:creationId xmlns:a16="http://schemas.microsoft.com/office/drawing/2014/main" id="{06D5DD56-668B-4ABE-A599-50B86174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3" name="Picture 273">
          <a:extLst>
            <a:ext uri="{FF2B5EF4-FFF2-40B4-BE49-F238E27FC236}">
              <a16:creationId xmlns:a16="http://schemas.microsoft.com/office/drawing/2014/main" id="{3BD2B9E4-8678-4F76-9DC9-5991A919F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4" name="Pentagone régulier 49">
          <a:extLst>
            <a:ext uri="{FF2B5EF4-FFF2-40B4-BE49-F238E27FC236}">
              <a16:creationId xmlns:a16="http://schemas.microsoft.com/office/drawing/2014/main" id="{1D7348B7-2794-42D1-8B7D-568F4024A39B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id="{7B491F07-9505-4F1B-BC4D-A18F1AC0DFB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6" name="Freeform: Shape 185">
          <a:extLst>
            <a:ext uri="{FF2B5EF4-FFF2-40B4-BE49-F238E27FC236}">
              <a16:creationId xmlns:a16="http://schemas.microsoft.com/office/drawing/2014/main" id="{E34941D6-655B-47FF-A232-390A9CB6A0C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5E5BB5BB-273F-4C63-AAF0-475A4F731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100BF7AB-D7CE-43C6-BFD4-D6BE4A04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id="{651C8E87-8520-4FB7-8830-63C5EB2A5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90" name="Picture 248">
          <a:extLst>
            <a:ext uri="{FF2B5EF4-FFF2-40B4-BE49-F238E27FC236}">
              <a16:creationId xmlns:a16="http://schemas.microsoft.com/office/drawing/2014/main" id="{77F5EE81-2CEB-4570-954B-364DF18C3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1" name="Pentagone régulier 49">
          <a:extLst>
            <a:ext uri="{FF2B5EF4-FFF2-40B4-BE49-F238E27FC236}">
              <a16:creationId xmlns:a16="http://schemas.microsoft.com/office/drawing/2014/main" id="{C5833F0D-2AED-43F5-8C85-7FE0D45F27D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61EF15D3-B3E3-405F-8755-2ABA53E63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59D60D61-462E-4F27-8166-FEEAF01DE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4" name="Picture 13">
          <a:extLst>
            <a:ext uri="{FF2B5EF4-FFF2-40B4-BE49-F238E27FC236}">
              <a16:creationId xmlns:a16="http://schemas.microsoft.com/office/drawing/2014/main" id="{3A841725-B981-49A6-AD7A-807F7CB1D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D65F65E8-B0B4-4DF8-B503-75103A44E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id="{A5EABD64-F2E6-4248-A35E-B7436B1F6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id="{CF06F307-7ABF-41A7-AC03-18968A5F4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7" name="Picture 273">
          <a:extLst>
            <a:ext uri="{FF2B5EF4-FFF2-40B4-BE49-F238E27FC236}">
              <a16:creationId xmlns:a16="http://schemas.microsoft.com/office/drawing/2014/main" id="{6E70AE61-A254-4229-8C34-C5F04EC54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8" name="Picture 17">
          <a:extLst>
            <a:ext uri="{FF2B5EF4-FFF2-40B4-BE49-F238E27FC236}">
              <a16:creationId xmlns:a16="http://schemas.microsoft.com/office/drawing/2014/main" id="{27283CD4-C11D-4623-8F5E-1D297521B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9" name="Picture 273">
          <a:extLst>
            <a:ext uri="{FF2B5EF4-FFF2-40B4-BE49-F238E27FC236}">
              <a16:creationId xmlns:a16="http://schemas.microsoft.com/office/drawing/2014/main" id="{C9F06041-7D65-4345-B862-002979719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20" name="Oval 219">
          <a:extLst>
            <a:ext uri="{FF2B5EF4-FFF2-40B4-BE49-F238E27FC236}">
              <a16:creationId xmlns:a16="http://schemas.microsoft.com/office/drawing/2014/main" id="{FAA471E8-732F-43CC-867B-08F1AABA68B9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66E70D84-F6E6-42D0-8D45-B3179DB95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9A30B23D-8C96-4457-8DD0-3A0A9F8B42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6DD74246-DF8A-4578-8400-6DD03D7A1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AE88C04F-CC79-4585-962F-FC664728B7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814A44ED-4D5C-4EBB-9C84-8BA197FE20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3171E5B8-7C6C-473B-B6AA-A841C17725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7F7266F1-417A-47BE-B60B-4D744E3E0D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C4E41774-A9AC-4D9B-BC24-EF055AA3B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4D2465FA-87B3-428A-BC31-A1C7232A17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9536A600-9075-4E58-994F-04C8DAA98A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143A8483-E8D1-4191-94A6-8C3FF270FB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2ED34691-5AA5-4835-AB1F-CA00E78BD7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8661CEA9-00DD-4A00-8EEE-DEFEB87704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6743A5B7-0AD3-443C-8018-13DC397B8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C2FDF4BD-C817-406C-B498-BE5ACCAF5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18EDF83E-6CBA-46C4-A65B-37DBBDC6A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DDC6ADB5-D939-4466-BB2B-B2EC52B22E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71CB7D51-5E04-4A8A-AA0C-89A6B27DB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79797439-C02B-4DD8-AE3C-58F9E84328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CDA2794F-CF4A-4986-9FCF-36C3BECF34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B3269DED-0222-4543-94A8-A6572129C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6D428553-C1F9-41E5-9A23-A5FA88DB8A5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0F90E0F6-CF81-4111-91B5-3F36901AC86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id="{BC160F48-4124-4B43-BAC7-527AD60353D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F07373B5-DDC5-4F6D-9928-E8363D3839C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7E17158F-E558-4304-92EA-DED5C2797B5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id="{F9F2D9B5-151F-4456-8752-C2A59DD3ACD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220980</xdr:colOff>
      <xdr:row>12</xdr:row>
      <xdr:rowOff>137160</xdr:rowOff>
    </xdr:from>
    <xdr:to>
      <xdr:col>3</xdr:col>
      <xdr:colOff>559774</xdr:colOff>
      <xdr:row>12</xdr:row>
      <xdr:rowOff>424052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700F27ED-D947-44C1-AA58-AE73596B2BD8}"/>
            </a:ext>
          </a:extLst>
        </xdr:cNvPr>
        <xdr:cNvGrpSpPr/>
      </xdr:nvGrpSpPr>
      <xdr:grpSpPr>
        <a:xfrm>
          <a:off x="2373630" y="396621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8624F327-9142-434F-A813-E17662C020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3985F9BB-5B28-48AE-B334-439328C778E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220980</xdr:colOff>
      <xdr:row>15</xdr:row>
      <xdr:rowOff>167640</xdr:rowOff>
    </xdr:from>
    <xdr:to>
      <xdr:col>3</xdr:col>
      <xdr:colOff>559774</xdr:colOff>
      <xdr:row>15</xdr:row>
      <xdr:rowOff>454532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9F77168D-87CD-463F-BA66-6E9C27AB96AD}"/>
            </a:ext>
          </a:extLst>
        </xdr:cNvPr>
        <xdr:cNvGrpSpPr/>
      </xdr:nvGrpSpPr>
      <xdr:grpSpPr>
        <a:xfrm>
          <a:off x="2373630" y="513016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07C8E412-9252-4105-A324-1CF48AA34B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43E0D817-E071-414C-9E4D-AC7320C05E9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373380</xdr:colOff>
      <xdr:row>12</xdr:row>
      <xdr:rowOff>137160</xdr:rowOff>
    </xdr:from>
    <xdr:to>
      <xdr:col>4</xdr:col>
      <xdr:colOff>712174</xdr:colOff>
      <xdr:row>12</xdr:row>
      <xdr:rowOff>424052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D3B7E2C6-9B9A-4527-AFB6-F51E6791DCE0}"/>
            </a:ext>
          </a:extLst>
        </xdr:cNvPr>
        <xdr:cNvGrpSpPr/>
      </xdr:nvGrpSpPr>
      <xdr:grpSpPr>
        <a:xfrm>
          <a:off x="3526155" y="39662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1342413B-08A9-4160-973B-06599176390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7FDAA1A2-0B38-43AD-AD5A-8064973C09E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373380</xdr:colOff>
      <xdr:row>15</xdr:row>
      <xdr:rowOff>167640</xdr:rowOff>
    </xdr:from>
    <xdr:to>
      <xdr:col>4</xdr:col>
      <xdr:colOff>712174</xdr:colOff>
      <xdr:row>15</xdr:row>
      <xdr:rowOff>454532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3CF4286F-012F-4A8B-B504-1B6D6EFFB50F}"/>
            </a:ext>
          </a:extLst>
        </xdr:cNvPr>
        <xdr:cNvGrpSpPr/>
      </xdr:nvGrpSpPr>
      <xdr:grpSpPr>
        <a:xfrm>
          <a:off x="3526155" y="513016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05523E57-72BF-42D1-9AD4-5F904E5FE3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1469CBE2-1B30-4DBE-BF85-8129E8E2E2B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12</xdr:row>
      <xdr:rowOff>137160</xdr:rowOff>
    </xdr:from>
    <xdr:to>
      <xdr:col>1</xdr:col>
      <xdr:colOff>651214</xdr:colOff>
      <xdr:row>12</xdr:row>
      <xdr:rowOff>424052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920342EF-C4E1-4AFD-A159-D11D2AAEE254}"/>
            </a:ext>
          </a:extLst>
        </xdr:cNvPr>
        <xdr:cNvGrpSpPr/>
      </xdr:nvGrpSpPr>
      <xdr:grpSpPr>
        <a:xfrm>
          <a:off x="464820" y="396621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FA33B06F-91E4-4ED3-B086-6E32389EB4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AF131D4E-EDCF-4291-AAFE-BA88AFB991E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15</xdr:row>
      <xdr:rowOff>167640</xdr:rowOff>
    </xdr:from>
    <xdr:to>
      <xdr:col>1</xdr:col>
      <xdr:colOff>651214</xdr:colOff>
      <xdr:row>15</xdr:row>
      <xdr:rowOff>454532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74718C42-8A51-414E-A9AF-E5243DCED435}"/>
            </a:ext>
          </a:extLst>
        </xdr:cNvPr>
        <xdr:cNvGrpSpPr/>
      </xdr:nvGrpSpPr>
      <xdr:grpSpPr>
        <a:xfrm>
          <a:off x="464820" y="513016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42E7D42A-4E12-4872-809E-610E90C6334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6B32F2F1-D9CA-4A4C-8A73-7B5761838A6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365760</xdr:colOff>
      <xdr:row>12</xdr:row>
      <xdr:rowOff>137160</xdr:rowOff>
    </xdr:from>
    <xdr:to>
      <xdr:col>7</xdr:col>
      <xdr:colOff>704554</xdr:colOff>
      <xdr:row>12</xdr:row>
      <xdr:rowOff>424052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A11CA17A-E49F-41FA-821B-5C0BFCD2ED9A}"/>
            </a:ext>
          </a:extLst>
        </xdr:cNvPr>
        <xdr:cNvGrpSpPr/>
      </xdr:nvGrpSpPr>
      <xdr:grpSpPr>
        <a:xfrm>
          <a:off x="6518910" y="3966210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A5026F11-F0D4-4857-A92E-C3BD2F39C2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9E2D3ED6-69FE-442F-93C4-5C4A4821F6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253718</xdr:colOff>
      <xdr:row>12</xdr:row>
      <xdr:rowOff>229138</xdr:rowOff>
    </xdr:from>
    <xdr:to>
      <xdr:col>6</xdr:col>
      <xdr:colOff>591902</xdr:colOff>
      <xdr:row>12</xdr:row>
      <xdr:rowOff>567733</xdr:rowOff>
    </xdr:to>
    <xdr:pic>
      <xdr:nvPicPr>
        <xdr:cNvPr id="115" name="Picture 273">
          <a:extLst>
            <a:ext uri="{FF2B5EF4-FFF2-40B4-BE49-F238E27FC236}">
              <a16:creationId xmlns:a16="http://schemas.microsoft.com/office/drawing/2014/main" id="{8A5CD4D6-2EDB-4283-9AEB-D57EB15B6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06743" y="40581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121DB063-2BE8-4848-837B-8207D28B8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B047CEB3-8862-4C9C-9F97-1A909653A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E6360627-FBAF-4AA8-93D9-FFD61973C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8DF8EEDE-DE8F-4095-A49B-37520D63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46040</xdr:colOff>
      <xdr:row>12</xdr:row>
      <xdr:rowOff>400492</xdr:rowOff>
    </xdr:from>
    <xdr:to>
      <xdr:col>1</xdr:col>
      <xdr:colOff>384224</xdr:colOff>
      <xdr:row>12</xdr:row>
      <xdr:rowOff>747191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C1EF575C-7DCC-40EF-8ABC-438B6E8A7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0" y="4218112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485256</xdr:colOff>
      <xdr:row>12</xdr:row>
      <xdr:rowOff>401161</xdr:rowOff>
    </xdr:from>
    <xdr:to>
      <xdr:col>1</xdr:col>
      <xdr:colOff>825216</xdr:colOff>
      <xdr:row>12</xdr:row>
      <xdr:rowOff>733127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765F15CB-A890-4ED3-8C00-2A6116BD9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416" y="421878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4E0BA0AA-CAC2-46BB-97B3-CDBD9A2EA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898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486571</xdr:colOff>
      <xdr:row>12</xdr:row>
      <xdr:rowOff>330217</xdr:rowOff>
    </xdr:from>
    <xdr:to>
      <xdr:col>4</xdr:col>
      <xdr:colOff>826531</xdr:colOff>
      <xdr:row>12</xdr:row>
      <xdr:rowOff>662183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AF3018CB-FF3F-4B37-857D-D1C22008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1211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519415</xdr:colOff>
      <xdr:row>15</xdr:row>
      <xdr:rowOff>415613</xdr:rowOff>
    </xdr:from>
    <xdr:to>
      <xdr:col>1</xdr:col>
      <xdr:colOff>859375</xdr:colOff>
      <xdr:row>15</xdr:row>
      <xdr:rowOff>747579</xdr:rowOff>
    </xdr:to>
    <xdr:pic>
      <xdr:nvPicPr>
        <xdr:cNvPr id="67" name="Picture 17">
          <a:extLst>
            <a:ext uri="{FF2B5EF4-FFF2-40B4-BE49-F238E27FC236}">
              <a16:creationId xmlns:a16="http://schemas.microsoft.com/office/drawing/2014/main" id="{D6F5EBD1-7A0F-46BA-97B5-B5B3F2FFD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75" y="53609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520730</xdr:colOff>
      <xdr:row>15</xdr:row>
      <xdr:rowOff>344669</xdr:rowOff>
    </xdr:from>
    <xdr:to>
      <xdr:col>4</xdr:col>
      <xdr:colOff>860690</xdr:colOff>
      <xdr:row>15</xdr:row>
      <xdr:rowOff>676635</xdr:rowOff>
    </xdr:to>
    <xdr:pic>
      <xdr:nvPicPr>
        <xdr:cNvPr id="70" name="Picture 17">
          <a:extLst>
            <a:ext uri="{FF2B5EF4-FFF2-40B4-BE49-F238E27FC236}">
              <a16:creationId xmlns:a16="http://schemas.microsoft.com/office/drawing/2014/main" id="{94D85648-E8E3-4C89-9FA6-783606707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5370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97" name="Picture 196">
          <a:extLst>
            <a:ext uri="{FF2B5EF4-FFF2-40B4-BE49-F238E27FC236}">
              <a16:creationId xmlns:a16="http://schemas.microsoft.com/office/drawing/2014/main" id="{E55BDFED-81EC-44F8-AB28-91C958835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id="{0BD9D8F1-396A-4381-83F5-5DFF48975FC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id="{31A47CB1-2017-4A12-951C-AD9A0DFBF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B9120A98-11EB-4338-A99E-EDFE52C60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id="{17045E9D-908F-4373-80AC-1D3DCE8E9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0F70EEC7-87C5-47C3-9E7D-EDAE1111255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id="{916DFC97-8886-4AE3-94E2-D89107991E8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id="{69948C65-14AD-4658-A3CE-B7A09A3C53B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id="{0C68DC67-4ECF-4E8D-90D2-F75C78A8B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4F978950-E69B-41F0-9040-BE7C1DEFC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90665BED-9DC3-4C70-B84D-7F22DC036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id="{19181D26-89F0-4DE9-8E11-2C2B3A8C0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0" name="Pentagone régulier 49">
          <a:extLst>
            <a:ext uri="{FF2B5EF4-FFF2-40B4-BE49-F238E27FC236}">
              <a16:creationId xmlns:a16="http://schemas.microsoft.com/office/drawing/2014/main" id="{ABB623FF-3AD0-4F37-9C86-9C4D261DFE8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id="{E0BE1149-B3BA-49D1-9E14-288A38BF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92CF021D-ECE3-4AC7-80E1-7DC834F1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29E396CC-1B5B-4BB7-920B-7BB7BACCF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id="{E82697B2-3909-46D7-B06A-B83B03F46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id="{400DD553-EE20-4A71-B7A5-999494FA6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id="{2C768715-9B66-422D-B0DF-65537786A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6" name="Picture 273">
          <a:extLst>
            <a:ext uri="{FF2B5EF4-FFF2-40B4-BE49-F238E27FC236}">
              <a16:creationId xmlns:a16="http://schemas.microsoft.com/office/drawing/2014/main" id="{64099A2C-26C1-4B34-AAD1-4193AEC1E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7" name="Picture 17">
          <a:extLst>
            <a:ext uri="{FF2B5EF4-FFF2-40B4-BE49-F238E27FC236}">
              <a16:creationId xmlns:a16="http://schemas.microsoft.com/office/drawing/2014/main" id="{B6453E93-1743-45B8-BB36-B645E41F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8" name="Picture 273">
          <a:extLst>
            <a:ext uri="{FF2B5EF4-FFF2-40B4-BE49-F238E27FC236}">
              <a16:creationId xmlns:a16="http://schemas.microsoft.com/office/drawing/2014/main" id="{C1E09DD2-762A-4574-9BDA-5F93A6970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9" name="Oval 218">
          <a:extLst>
            <a:ext uri="{FF2B5EF4-FFF2-40B4-BE49-F238E27FC236}">
              <a16:creationId xmlns:a16="http://schemas.microsoft.com/office/drawing/2014/main" id="{6EB917F0-421C-485B-AABA-B97D36421D46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875B371D-9598-4C28-87CC-F77E27C699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3F76955A-533F-4C91-9D4E-1CE7FBB987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5FFFF7FF-AFCF-40FD-AB36-B3820FB9DC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D8AF666A-6515-400D-868B-93E4D8E7C1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48F151B1-F913-41CA-83E0-3CE98363E3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24227774-3258-43D8-B2AA-F5CD2E8F05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86BDF512-FAD4-4072-819D-964EB4372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AB8CFFBA-F78F-4D8D-BFE6-5F79980FA7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E62167D1-229E-473F-BDCE-5A9CB3F23B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C1234BFC-3E1C-4413-9A04-7B2B463490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FAE72A02-9377-4AF7-BAA6-10EF973CC5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D5B1C68E-C556-4F3E-9B16-ED8237F2EA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CC3F7647-258F-4B75-A8F1-D241D0AD7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F363D5BE-0069-4E90-875E-E8DF17563C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349272B1-05B1-4E03-B011-3A85BAE01C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83A51B92-3C84-4EFC-8687-50B9F070D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F144A29D-1A3C-47B1-BBE4-0B66B0C30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CAAC1D94-ADB0-4576-A03B-2627833D9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5BDC87B1-69CA-4D2F-A0E4-3592BCFBF5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11EA2440-A02C-4CE6-940E-25D7AA379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344E3021-BDEE-46C1-8D13-421B14A93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1" name="Pentagone régulier 49">
          <a:extLst>
            <a:ext uri="{FF2B5EF4-FFF2-40B4-BE49-F238E27FC236}">
              <a16:creationId xmlns:a16="http://schemas.microsoft.com/office/drawing/2014/main" id="{DA23A065-30D9-4CF5-B2E8-AD7898DD09B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2" name="Pentagone régulier 49">
          <a:extLst>
            <a:ext uri="{FF2B5EF4-FFF2-40B4-BE49-F238E27FC236}">
              <a16:creationId xmlns:a16="http://schemas.microsoft.com/office/drawing/2014/main" id="{33CCFD20-43D7-4E6B-B063-4566D05DFBA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3" name="Oval 92">
          <a:extLst>
            <a:ext uri="{FF2B5EF4-FFF2-40B4-BE49-F238E27FC236}">
              <a16:creationId xmlns:a16="http://schemas.microsoft.com/office/drawing/2014/main" id="{3A26F344-AB01-4C88-9EEC-2FE8C021872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94" name="Pentagone régulier 49">
          <a:extLst>
            <a:ext uri="{FF2B5EF4-FFF2-40B4-BE49-F238E27FC236}">
              <a16:creationId xmlns:a16="http://schemas.microsoft.com/office/drawing/2014/main" id="{04637428-5B94-449B-8966-6E1B839CFD2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95" name="Pentagone régulier 49">
          <a:extLst>
            <a:ext uri="{FF2B5EF4-FFF2-40B4-BE49-F238E27FC236}">
              <a16:creationId xmlns:a16="http://schemas.microsoft.com/office/drawing/2014/main" id="{43144D17-C0C8-49D9-9679-544B91B5C7B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96" name="Oval 95">
          <a:extLst>
            <a:ext uri="{FF2B5EF4-FFF2-40B4-BE49-F238E27FC236}">
              <a16:creationId xmlns:a16="http://schemas.microsoft.com/office/drawing/2014/main" id="{CB46EB4B-DF0F-45AF-A896-957E987E766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190500</xdr:colOff>
      <xdr:row>12</xdr:row>
      <xdr:rowOff>160020</xdr:rowOff>
    </xdr:from>
    <xdr:to>
      <xdr:col>4</xdr:col>
      <xdr:colOff>529294</xdr:colOff>
      <xdr:row>12</xdr:row>
      <xdr:rowOff>446912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E0E9027B-56A0-41A6-A0F0-BF3C0821B462}"/>
            </a:ext>
          </a:extLst>
        </xdr:cNvPr>
        <xdr:cNvGrpSpPr/>
      </xdr:nvGrpSpPr>
      <xdr:grpSpPr>
        <a:xfrm>
          <a:off x="3343275" y="3989070"/>
          <a:ext cx="338794" cy="286892"/>
          <a:chOff x="2235570" y="2804160"/>
          <a:chExt cx="338794" cy="286892"/>
        </a:xfrm>
      </xdr:grpSpPr>
      <xdr:sp macro="" textlink="">
        <xdr:nvSpPr>
          <xdr:cNvPr id="77" name="Pentagone régulier 49">
            <a:extLst>
              <a:ext uri="{FF2B5EF4-FFF2-40B4-BE49-F238E27FC236}">
                <a16:creationId xmlns:a16="http://schemas.microsoft.com/office/drawing/2014/main" id="{5714D4EF-52A0-46A6-A904-3C90F33B957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8" name="Oval 77">
            <a:extLst>
              <a:ext uri="{FF2B5EF4-FFF2-40B4-BE49-F238E27FC236}">
                <a16:creationId xmlns:a16="http://schemas.microsoft.com/office/drawing/2014/main" id="{2A9E373C-5D9C-48B4-ADDA-BB39F6028E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190500</xdr:colOff>
      <xdr:row>15</xdr:row>
      <xdr:rowOff>182880</xdr:rowOff>
    </xdr:from>
    <xdr:to>
      <xdr:col>4</xdr:col>
      <xdr:colOff>529294</xdr:colOff>
      <xdr:row>15</xdr:row>
      <xdr:rowOff>469772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435085BF-5136-4097-8BE9-8BA59B509BCA}"/>
            </a:ext>
          </a:extLst>
        </xdr:cNvPr>
        <xdr:cNvGrpSpPr/>
      </xdr:nvGrpSpPr>
      <xdr:grpSpPr>
        <a:xfrm>
          <a:off x="3343275" y="5145405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90745CE0-20EC-4713-9383-2689E16F99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0B038F18-653E-4385-B8D8-016FE38E855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342900</xdr:colOff>
      <xdr:row>12</xdr:row>
      <xdr:rowOff>160020</xdr:rowOff>
    </xdr:from>
    <xdr:to>
      <xdr:col>5</xdr:col>
      <xdr:colOff>681694</xdr:colOff>
      <xdr:row>12</xdr:row>
      <xdr:rowOff>446912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21CD6EDC-181C-4000-8E60-1AC05B01F21F}"/>
            </a:ext>
          </a:extLst>
        </xdr:cNvPr>
        <xdr:cNvGrpSpPr/>
      </xdr:nvGrpSpPr>
      <xdr:grpSpPr>
        <a:xfrm>
          <a:off x="4495800" y="398907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A54913E3-F0D9-49E9-BCB2-01FA4707BB2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0C20FD4E-81D5-4842-A409-056D7B6CF9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342900</xdr:colOff>
      <xdr:row>15</xdr:row>
      <xdr:rowOff>182880</xdr:rowOff>
    </xdr:from>
    <xdr:to>
      <xdr:col>5</xdr:col>
      <xdr:colOff>681694</xdr:colOff>
      <xdr:row>15</xdr:row>
      <xdr:rowOff>469772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CDCEA673-3D38-4397-A96C-46A890CE0639}"/>
            </a:ext>
          </a:extLst>
        </xdr:cNvPr>
        <xdr:cNvGrpSpPr/>
      </xdr:nvGrpSpPr>
      <xdr:grpSpPr>
        <a:xfrm>
          <a:off x="4495800" y="514540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6E52DE6A-31F6-4919-AF3C-30481A6328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2E063FDA-C7FB-4952-8DF2-824025D3727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358140</xdr:colOff>
      <xdr:row>12</xdr:row>
      <xdr:rowOff>152400</xdr:rowOff>
    </xdr:from>
    <xdr:to>
      <xdr:col>2</xdr:col>
      <xdr:colOff>696934</xdr:colOff>
      <xdr:row>12</xdr:row>
      <xdr:rowOff>439292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CC77BCB8-CE56-4218-9518-37089A38A241}"/>
            </a:ext>
          </a:extLst>
        </xdr:cNvPr>
        <xdr:cNvGrpSpPr/>
      </xdr:nvGrpSpPr>
      <xdr:grpSpPr>
        <a:xfrm>
          <a:off x="1510665" y="3981450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BB5E41E0-F340-4779-B3E8-D25F2EFC62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3CC9AF4A-5840-4946-A707-F339AAB74F6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358140</xdr:colOff>
      <xdr:row>15</xdr:row>
      <xdr:rowOff>182880</xdr:rowOff>
    </xdr:from>
    <xdr:to>
      <xdr:col>2</xdr:col>
      <xdr:colOff>696934</xdr:colOff>
      <xdr:row>15</xdr:row>
      <xdr:rowOff>469772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49F5AAE8-098E-42B9-95D9-19E13FCD9C4F}"/>
            </a:ext>
          </a:extLst>
        </xdr:cNvPr>
        <xdr:cNvGrpSpPr/>
      </xdr:nvGrpSpPr>
      <xdr:grpSpPr>
        <a:xfrm>
          <a:off x="1510665" y="5145405"/>
          <a:ext cx="338794" cy="286892"/>
          <a:chOff x="2235570" y="2804160"/>
          <a:chExt cx="338794" cy="286892"/>
        </a:xfrm>
      </xdr:grpSpPr>
      <xdr:sp macro="" textlink="">
        <xdr:nvSpPr>
          <xdr:cNvPr id="108" name="Pentagone régulier 49">
            <a:extLst>
              <a:ext uri="{FF2B5EF4-FFF2-40B4-BE49-F238E27FC236}">
                <a16:creationId xmlns:a16="http://schemas.microsoft.com/office/drawing/2014/main" id="{025E3210-906F-410A-87C0-34B21B007F5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9" name="Oval 108">
            <a:extLst>
              <a:ext uri="{FF2B5EF4-FFF2-40B4-BE49-F238E27FC236}">
                <a16:creationId xmlns:a16="http://schemas.microsoft.com/office/drawing/2014/main" id="{062B2406-86AA-4325-87CF-A2681247E5E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15</xdr:row>
      <xdr:rowOff>182880</xdr:rowOff>
    </xdr:from>
    <xdr:to>
      <xdr:col>1</xdr:col>
      <xdr:colOff>651214</xdr:colOff>
      <xdr:row>15</xdr:row>
      <xdr:rowOff>469772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D479CA15-2978-4DCE-B572-D0FAF0370EB7}"/>
            </a:ext>
          </a:extLst>
        </xdr:cNvPr>
        <xdr:cNvGrpSpPr/>
      </xdr:nvGrpSpPr>
      <xdr:grpSpPr>
        <a:xfrm>
          <a:off x="464820" y="5145405"/>
          <a:ext cx="338794" cy="286892"/>
          <a:chOff x="2235570" y="2804160"/>
          <a:chExt cx="338794" cy="286892"/>
        </a:xfrm>
      </xdr:grpSpPr>
      <xdr:sp macro="" textlink="">
        <xdr:nvSpPr>
          <xdr:cNvPr id="111" name="Pentagone régulier 49">
            <a:extLst>
              <a:ext uri="{FF2B5EF4-FFF2-40B4-BE49-F238E27FC236}">
                <a16:creationId xmlns:a16="http://schemas.microsoft.com/office/drawing/2014/main" id="{C1D93CC1-E8E3-4E81-AF9D-9E904E9F4C2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2" name="Oval 111">
            <a:extLst>
              <a:ext uri="{FF2B5EF4-FFF2-40B4-BE49-F238E27FC236}">
                <a16:creationId xmlns:a16="http://schemas.microsoft.com/office/drawing/2014/main" id="{73CAE671-F145-4854-A734-829DEA093BB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266861</xdr:colOff>
      <xdr:row>12</xdr:row>
      <xdr:rowOff>238663</xdr:rowOff>
    </xdr:from>
    <xdr:to>
      <xdr:col>7</xdr:col>
      <xdr:colOff>605045</xdr:colOff>
      <xdr:row>12</xdr:row>
      <xdr:rowOff>577258</xdr:rowOff>
    </xdr:to>
    <xdr:pic>
      <xdr:nvPicPr>
        <xdr:cNvPr id="115" name="Picture 273">
          <a:extLst>
            <a:ext uri="{FF2B5EF4-FFF2-40B4-BE49-F238E27FC236}">
              <a16:creationId xmlns:a16="http://schemas.microsoft.com/office/drawing/2014/main" id="{B05CC6C6-8381-447D-9DE9-F96D832D1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0011" y="40677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25</xdr:row>
      <xdr:rowOff>89093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1997394-962B-468B-B7F3-09D0C578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293492</xdr:colOff>
      <xdr:row>9</xdr:row>
      <xdr:rowOff>309309</xdr:rowOff>
    </xdr:from>
    <xdr:to>
      <xdr:col>1</xdr:col>
      <xdr:colOff>631676</xdr:colOff>
      <xdr:row>9</xdr:row>
      <xdr:rowOff>647904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D893A9B5-C98A-4C4D-A9D7-8275F8D03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2037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3" name="Picture 239">
          <a:extLst>
            <a:ext uri="{FF2B5EF4-FFF2-40B4-BE49-F238E27FC236}">
              <a16:creationId xmlns:a16="http://schemas.microsoft.com/office/drawing/2014/main" id="{263E8BD8-9E6B-4CE2-AF71-AF971AC3F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164DEDD9-543C-4F09-ACEA-50E209FE8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CF22FA6B-4CA2-46A7-B4B5-F1B71FA2A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69272</xdr:colOff>
      <xdr:row>9</xdr:row>
      <xdr:rowOff>380959</xdr:rowOff>
    </xdr:from>
    <xdr:to>
      <xdr:col>2</xdr:col>
      <xdr:colOff>407456</xdr:colOff>
      <xdr:row>9</xdr:row>
      <xdr:rowOff>727658</xdr:rowOff>
    </xdr:to>
    <xdr:pic>
      <xdr:nvPicPr>
        <xdr:cNvPr id="117" name="Picture 272">
          <a:extLst>
            <a:ext uri="{FF2B5EF4-FFF2-40B4-BE49-F238E27FC236}">
              <a16:creationId xmlns:a16="http://schemas.microsoft.com/office/drawing/2014/main" id="{C469F02E-620B-4D35-9DD0-0544707E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8363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id="{9022F1A1-DBC6-4571-A17D-546379BC3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2855653E-2013-4DC2-9EA6-6A19DD837B6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A09B626D-7B83-4D73-9C5F-DB8AB00D2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E8207747-8E5D-4E4E-BFB5-00D263C11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1" name="Picture 273">
          <a:extLst>
            <a:ext uri="{FF2B5EF4-FFF2-40B4-BE49-F238E27FC236}">
              <a16:creationId xmlns:a16="http://schemas.microsoft.com/office/drawing/2014/main" id="{CCCDCCC1-F28A-48B7-A0E6-34E10D951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2" name="Pentagone régulier 49">
          <a:extLst>
            <a:ext uri="{FF2B5EF4-FFF2-40B4-BE49-F238E27FC236}">
              <a16:creationId xmlns:a16="http://schemas.microsoft.com/office/drawing/2014/main" id="{9F59CBDC-43AD-476E-A8AA-E4C915FDA27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3" name="Freeform: Shape 122">
          <a:extLst>
            <a:ext uri="{FF2B5EF4-FFF2-40B4-BE49-F238E27FC236}">
              <a16:creationId xmlns:a16="http://schemas.microsoft.com/office/drawing/2014/main" id="{42A93DE4-0832-4794-B153-60FE2610802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4" name="Freeform: Shape 123">
          <a:extLst>
            <a:ext uri="{FF2B5EF4-FFF2-40B4-BE49-F238E27FC236}">
              <a16:creationId xmlns:a16="http://schemas.microsoft.com/office/drawing/2014/main" id="{342FCE2F-5FC4-4BAD-9CF0-DF22332F3E3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7C2C0B5E-7371-4AF7-B66D-18672173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FE233BD9-6F05-402F-811D-435BAB3CD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B7610FEE-C114-4E07-B967-CE9016425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25827783-BD54-4DDD-9301-B08970273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id="{4F38D419-C289-42C2-BCAB-EE4A144A23FC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id="{35BABBCB-9BD5-4C7E-B585-4DED46EC5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F35796CE-43D0-4F51-A345-3855CC54F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3E748274-31A0-4C58-9EA5-AC32AD893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230" name="Picture 17">
          <a:extLst>
            <a:ext uri="{FF2B5EF4-FFF2-40B4-BE49-F238E27FC236}">
              <a16:creationId xmlns:a16="http://schemas.microsoft.com/office/drawing/2014/main" id="{53AE337B-EA74-4389-AFEE-921149A46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231" name="Picture 273">
          <a:extLst>
            <a:ext uri="{FF2B5EF4-FFF2-40B4-BE49-F238E27FC236}">
              <a16:creationId xmlns:a16="http://schemas.microsoft.com/office/drawing/2014/main" id="{207CD2AB-AF25-405C-8A66-723191E2E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232" name="Picture 17">
          <a:extLst>
            <a:ext uri="{FF2B5EF4-FFF2-40B4-BE49-F238E27FC236}">
              <a16:creationId xmlns:a16="http://schemas.microsoft.com/office/drawing/2014/main" id="{3DEA613E-E6D2-42B1-8869-7C645EFEF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33" name="Picture 273">
          <a:extLst>
            <a:ext uri="{FF2B5EF4-FFF2-40B4-BE49-F238E27FC236}">
              <a16:creationId xmlns:a16="http://schemas.microsoft.com/office/drawing/2014/main" id="{CA3BDFE4-3340-40BB-9926-7A189E266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34" name="Picture 17">
          <a:extLst>
            <a:ext uri="{FF2B5EF4-FFF2-40B4-BE49-F238E27FC236}">
              <a16:creationId xmlns:a16="http://schemas.microsoft.com/office/drawing/2014/main" id="{92229BC4-CF37-4813-A99F-C2F1A5701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35" name="Picture 273">
          <a:extLst>
            <a:ext uri="{FF2B5EF4-FFF2-40B4-BE49-F238E27FC236}">
              <a16:creationId xmlns:a16="http://schemas.microsoft.com/office/drawing/2014/main" id="{B0C2846D-93FE-48DC-BEEB-474396F78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36" name="Oval 235">
          <a:extLst>
            <a:ext uri="{FF2B5EF4-FFF2-40B4-BE49-F238E27FC236}">
              <a16:creationId xmlns:a16="http://schemas.microsoft.com/office/drawing/2014/main" id="{3042EC35-5148-4671-A908-590114628606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2742310C-0A6C-4697-950B-2B372CA897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B595121A-F815-45C0-8A23-C6A09F5B54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F290554A-CB84-435C-A518-14BE6F87BB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268A1EC2-1EC6-41A2-A34A-078A2C369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FD4F0F1C-0E16-4854-BB2D-4781986F6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1DC17929-D626-41C8-AB44-6FDD697CDD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5E8EDDD6-737E-4E33-B280-D8008F4BB7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68EB588A-BDDB-4169-B9CF-7E1047402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6C9B59B-29EA-4A3F-9717-F31AA1DA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8BB9D8B1-0F1D-4AC9-8C69-C87A0B2732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551155F0-6736-4CB8-97E5-93DA4966F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845DB439-F68A-404B-BAA7-E4ED8C646F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A01164C8-9F29-4B3A-B977-64EE965FE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6E7BD5B3-3525-4EC1-B9AA-763E52557F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84E5D709-B054-472B-875F-FC0A7E529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A764D72B-6245-409C-8CF9-D759528A9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99866F1F-75CA-4941-B819-7586507EC3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1884641D-7BA9-4F3A-B19F-34DEA05F3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B4AD93CB-628F-4B3F-9C6E-9D1BFECE47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8832AE5C-1437-40AA-932C-E4F0BAD6E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3E06DA96-8DC4-4875-92FD-1CF985D69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B0C30E8E-1FAD-4030-8F7E-8AC98279560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A316A61A-9CB5-4476-8367-BE6A25D37DC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8F55A2BF-8939-4FD5-801E-1F499997BEE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DEBE339D-F6D1-4B1B-B834-8B5B48FDDDA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00139734-9111-415F-8EAB-2AE15B8BF80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60860C3D-C437-49DD-9610-AE8EE5729299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4D571A3A-5269-4C3E-AE77-0292F4E5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250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276175</xdr:colOff>
      <xdr:row>9</xdr:row>
      <xdr:rowOff>309309</xdr:rowOff>
    </xdr:from>
    <xdr:to>
      <xdr:col>2</xdr:col>
      <xdr:colOff>614359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9A3A5A18-7ACC-4AA8-9ADC-BB895827B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266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8346CA6C-8AFE-4FBA-83A0-81C5FE7FF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21C110D-3989-482A-83E9-E87DF090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BCDCF4FF-5D93-40D2-80EA-E44CEE59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51956</xdr:colOff>
      <xdr:row>9</xdr:row>
      <xdr:rowOff>380959</xdr:rowOff>
    </xdr:from>
    <xdr:to>
      <xdr:col>3</xdr:col>
      <xdr:colOff>390140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id="{05579E7B-53C5-483B-B18B-ADFB4D442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91592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id="{47A29E2B-11B1-4A0A-BA67-C47034F31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5E13C97D-6C11-4D88-9EE4-29BC6407712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7EEC6EA1-9462-4104-800B-CF0F3A97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DF6DD3B1-1585-47D7-A751-65FC15595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275A46A4-A4FB-441F-9851-3DCEDF8B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id="{39E7A181-28F9-41CE-8768-C5C282C6590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id="{0F8E10DD-CAEC-4B19-852F-C6FD7BF6765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id="{8503E376-48D4-4D23-8BC1-232CB98C582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id="{B465F63A-7172-4716-86A1-B6EAD46C1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id="{D0040B56-0FF0-4C27-97BC-9D7BD3A2E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7A882DD3-0FF7-47F2-B65E-38884E1C4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98366448-FF65-480C-A5AD-D8DB5E69E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A3751AA0-68D2-47B2-8DF9-D252774050D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E8686E8A-4AEA-479F-BA46-6DAE3292B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id="{1C0DB77D-53F4-4117-870B-20C648D2E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BCFE830B-3507-43D0-9C71-67C382216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id="{13C3072E-CCA2-4CDD-9E11-07732851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id="{7AD62791-5D1E-428A-BAFC-8823FD97C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208A11F7-2099-4339-B898-B9D25A2B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id="{19A328A5-4260-40B1-BB18-83804511D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id="{746BBB0E-76A9-45D0-9608-C741EE54F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id="{82D6ED8F-D3DB-43AF-9814-894671D4C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id="{F66AEBD2-6463-4643-9D59-96DFFCF7D26A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68EAD18F-E3B7-4368-951C-E36CDE3D5A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0E3D963A-BA43-4EF5-8B0D-63788C1D62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6E7D8E39-08FA-4071-A946-256A62DE8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833139CF-B7AD-45D8-9380-81ED765D72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25842BB7-610B-4079-94FC-2DF8D1060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88C628B4-9C87-4C44-841C-F46001CFD2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C721670E-65B4-4945-AD85-8785DF15A1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832F2BB3-C462-4236-8C62-DE381CC3D3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2E3D8997-A53B-4A7B-9D67-DFAD0C9513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F35F3943-BFFC-494A-B7AD-870C60CA5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55A80B81-4969-4C1C-8C29-5E59DBE1B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B6483502-226E-408C-B8F8-E331487CC7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D0AD174D-CCB4-4E21-8AC7-EBADB63933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6F1CB78C-FCAC-47AC-86E1-7D40CCAF7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BE08E79C-41B9-45A8-AAA0-E111188A72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28E88DEA-599A-488E-A3F0-05D5BBB52D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B31B11D3-4218-424C-932A-D13EEE8B0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997FC9B0-CB04-4C7A-BAE7-A22749765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875F619A-A51A-4ECD-8CDD-8A71C60A21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20368C1D-56E7-4C19-B1E1-0EB204F5DF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9589EA08-F0BF-4AB6-8843-CB45A7C1D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69A5B446-D247-4B6D-94F6-87DC9686EC0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9050042F-A86D-4F52-828F-CB16BA3B6C6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A989183F-EA27-48D5-B68E-953E0919DE7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39537B81-7BF4-4623-88E9-680D9E8AC02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DF4D9811-6A01-41DC-9B5E-208BE720DE7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829DFE8B-D919-42D2-A4BB-B451E9690F6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FE91EBF4-DDD7-433E-8AB5-E1E814D16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293496</xdr:colOff>
      <xdr:row>9</xdr:row>
      <xdr:rowOff>309309</xdr:rowOff>
    </xdr:from>
    <xdr:to>
      <xdr:col>3</xdr:col>
      <xdr:colOff>631680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67143798-A2DB-4EBA-AEB4-6FD6F71E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33132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BE810825-22EB-4D85-99C5-E1F0FA1F0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C55CAE06-6BE8-4F00-8C35-90F9A9EE1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4F406183-B448-455F-A48A-A897EE6BA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69276</xdr:colOff>
      <xdr:row>9</xdr:row>
      <xdr:rowOff>380959</xdr:rowOff>
    </xdr:from>
    <xdr:to>
      <xdr:col>4</xdr:col>
      <xdr:colOff>407460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id="{BBFA50CF-EDCA-4582-B89D-7CCD93FE5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9458" y="306527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335280</xdr:colOff>
      <xdr:row>15</xdr:row>
      <xdr:rowOff>304800</xdr:rowOff>
    </xdr:from>
    <xdr:to>
      <xdr:col>1</xdr:col>
      <xdr:colOff>672062</xdr:colOff>
      <xdr:row>15</xdr:row>
      <xdr:rowOff>651679</xdr:rowOff>
    </xdr:to>
    <xdr:pic>
      <xdr:nvPicPr>
        <xdr:cNvPr id="83" name="Picture 248">
          <a:extLst>
            <a:ext uri="{FF2B5EF4-FFF2-40B4-BE49-F238E27FC236}">
              <a16:creationId xmlns:a16="http://schemas.microsoft.com/office/drawing/2014/main" id="{7662F130-3912-4A32-9D03-F949BD3C3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472440" y="5250180"/>
          <a:ext cx="336782" cy="346879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92" name="Picture 191">
          <a:extLst>
            <a:ext uri="{FF2B5EF4-FFF2-40B4-BE49-F238E27FC236}">
              <a16:creationId xmlns:a16="http://schemas.microsoft.com/office/drawing/2014/main" id="{706CF2B1-E913-4D12-815C-C66ADE513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49664CF7-0A31-4E37-A8DA-59A266A94B2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5" name="Picture 13">
          <a:extLst>
            <a:ext uri="{FF2B5EF4-FFF2-40B4-BE49-F238E27FC236}">
              <a16:creationId xmlns:a16="http://schemas.microsoft.com/office/drawing/2014/main" id="{6A5BB5DF-D5D1-4E92-8764-AFF72090A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F43E5A92-E08D-4DB3-9F61-F7B3BFC85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B0297BE0-9BCE-474F-BBFA-0432854FA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8" name="Pentagone régulier 49">
          <a:extLst>
            <a:ext uri="{FF2B5EF4-FFF2-40B4-BE49-F238E27FC236}">
              <a16:creationId xmlns:a16="http://schemas.microsoft.com/office/drawing/2014/main" id="{98E019F8-E0CB-4358-8230-AC0744B219E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9" name="Freeform: Shape 178">
          <a:extLst>
            <a:ext uri="{FF2B5EF4-FFF2-40B4-BE49-F238E27FC236}">
              <a16:creationId xmlns:a16="http://schemas.microsoft.com/office/drawing/2014/main" id="{77E5E68F-8E9C-4210-AF56-1C863F8DDE5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0" name="Freeform: Shape 179">
          <a:extLst>
            <a:ext uri="{FF2B5EF4-FFF2-40B4-BE49-F238E27FC236}">
              <a16:creationId xmlns:a16="http://schemas.microsoft.com/office/drawing/2014/main" id="{0DA7BF45-A45A-4BA7-9F12-21147DFDAED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ABC16EF3-5180-42E7-9EED-B496FE1C3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E98B7548-CBBB-496A-ADC3-99C95596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3" name="Picture 248">
          <a:extLst>
            <a:ext uri="{FF2B5EF4-FFF2-40B4-BE49-F238E27FC236}">
              <a16:creationId xmlns:a16="http://schemas.microsoft.com/office/drawing/2014/main" id="{9AE82BE0-0C89-4921-AA9C-8C17C221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4" name="Picture 248">
          <a:extLst>
            <a:ext uri="{FF2B5EF4-FFF2-40B4-BE49-F238E27FC236}">
              <a16:creationId xmlns:a16="http://schemas.microsoft.com/office/drawing/2014/main" id="{88D89613-C9AC-461A-B045-B78160C6D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5" name="Pentagone régulier 49">
          <a:extLst>
            <a:ext uri="{FF2B5EF4-FFF2-40B4-BE49-F238E27FC236}">
              <a16:creationId xmlns:a16="http://schemas.microsoft.com/office/drawing/2014/main" id="{BDBC0DBF-D060-4050-A053-DEDFA4659194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5DBB7178-F4E0-4F95-BE7E-721C6572D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7" name="Picture 13">
          <a:extLst>
            <a:ext uri="{FF2B5EF4-FFF2-40B4-BE49-F238E27FC236}">
              <a16:creationId xmlns:a16="http://schemas.microsoft.com/office/drawing/2014/main" id="{42CDD9BE-2C47-436A-9CE1-5E43AFA4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8" name="Picture 13">
          <a:extLst>
            <a:ext uri="{FF2B5EF4-FFF2-40B4-BE49-F238E27FC236}">
              <a16:creationId xmlns:a16="http://schemas.microsoft.com/office/drawing/2014/main" id="{7934B5D7-5C40-4089-8006-91E92CF56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5780C831-BB3D-45BC-8684-95F3C34F6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0" name="Picture 273">
          <a:extLst>
            <a:ext uri="{FF2B5EF4-FFF2-40B4-BE49-F238E27FC236}">
              <a16:creationId xmlns:a16="http://schemas.microsoft.com/office/drawing/2014/main" id="{8E4EB0A1-2768-4B79-A06F-C698B51E4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1" name="Picture 17">
          <a:extLst>
            <a:ext uri="{FF2B5EF4-FFF2-40B4-BE49-F238E27FC236}">
              <a16:creationId xmlns:a16="http://schemas.microsoft.com/office/drawing/2014/main" id="{BA64163E-0C69-4C26-9DEC-89167892E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id="{AA5727BE-19BB-4ED6-AC5F-5ED7FECDE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2" name="Picture 17">
          <a:extLst>
            <a:ext uri="{FF2B5EF4-FFF2-40B4-BE49-F238E27FC236}">
              <a16:creationId xmlns:a16="http://schemas.microsoft.com/office/drawing/2014/main" id="{44A553C5-1217-47BB-84B7-C451207C6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3" name="Picture 273">
          <a:extLst>
            <a:ext uri="{FF2B5EF4-FFF2-40B4-BE49-F238E27FC236}">
              <a16:creationId xmlns:a16="http://schemas.microsoft.com/office/drawing/2014/main" id="{0EB4ABB2-C1C4-4EBF-9A3F-299905CD7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4" name="Oval 213">
          <a:extLst>
            <a:ext uri="{FF2B5EF4-FFF2-40B4-BE49-F238E27FC236}">
              <a16:creationId xmlns:a16="http://schemas.microsoft.com/office/drawing/2014/main" id="{788CB9B4-F742-4D0C-A743-E88D80951765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4F8C3519-1405-4C03-9F65-0360F8B466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2D4050A7-75ED-427D-8CED-D7E68BA15A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6D182208-FD42-496B-B616-A2E2E040DD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E5D408B2-FF5F-4118-BFDF-B237BE31FC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CCD5C1A-6127-43E5-97D4-573D095F2A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2038A185-C6B9-4C3E-91D4-A04BD84BD5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5010171D-B483-4A60-8667-3D4B5FFE62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22AC256D-035B-4AD9-85FD-9FBA2C8EF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5FADA39E-E03D-4B49-87E3-A465822FE1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9CD630D3-0821-486F-9FDE-1746983480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4114FCF4-C2B4-41E1-9FDB-320FF23E8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0F064364-D1E9-4653-AB27-EF97713D8C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C2558E4-D48C-4FDF-B908-3295C357DE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F4A396CF-73E2-4296-A0CA-66CBDBDC3D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46E31E85-177C-43A2-89BF-20A141F299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75484529-1961-4F7E-94A5-714E9DB8D3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21489CEE-C09D-4F16-BFC0-CE47425E20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45CEDCEE-552E-4424-9BE0-E8AE179F14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61BE3A29-BE1D-422C-9A81-5AEB2EB2FF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90CF243-AD80-40DA-8344-A75DFCC47A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5E83D2FA-BC87-4B13-BD06-072B2DBEC9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88A8E8C5-9CDE-4709-AE39-CCE72A7DDCF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A7C435A6-27F9-44BE-85F0-928D6AD92B3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1D7C4D1E-812A-4E06-BF74-A23F676F375E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7B3A7128-4C30-47A6-8BE5-049A680EC9C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3983C3CF-C195-4DF7-A78F-D0F821929F7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59E8E95A-012C-444C-B130-E7147955689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193455</xdr:colOff>
      <xdr:row>24</xdr:row>
      <xdr:rowOff>146243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B242D822-2C32-4B5F-884B-5AEAB4D5A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059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276178</xdr:colOff>
      <xdr:row>9</xdr:row>
      <xdr:rowOff>309309</xdr:rowOff>
    </xdr:from>
    <xdr:to>
      <xdr:col>4</xdr:col>
      <xdr:colOff>614362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BAE605CC-386B-44D9-93C0-9B959EA6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6360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E04AFCE5-9374-4268-BDE4-E513CFC9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5169FD49-4E05-41F4-B665-661A02E01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9E7B6DD4-D4B4-44C4-BECF-9A01A4BDC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51959</xdr:colOff>
      <xdr:row>9</xdr:row>
      <xdr:rowOff>380959</xdr:rowOff>
    </xdr:from>
    <xdr:to>
      <xdr:col>5</xdr:col>
      <xdr:colOff>390143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id="{6B3E7675-1638-429F-807B-D3946C3B1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92686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25" name="Picture 124">
          <a:extLst>
            <a:ext uri="{FF2B5EF4-FFF2-40B4-BE49-F238E27FC236}">
              <a16:creationId xmlns:a16="http://schemas.microsoft.com/office/drawing/2014/main" id="{C8D9FF3D-FBA3-42A2-B644-DCD3417DB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7" name="Rectangle 116">
          <a:extLst>
            <a:ext uri="{FF2B5EF4-FFF2-40B4-BE49-F238E27FC236}">
              <a16:creationId xmlns:a16="http://schemas.microsoft.com/office/drawing/2014/main" id="{56759FD1-5995-40C7-BF95-AEC2C086075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8" name="Picture 13">
          <a:extLst>
            <a:ext uri="{FF2B5EF4-FFF2-40B4-BE49-F238E27FC236}">
              <a16:creationId xmlns:a16="http://schemas.microsoft.com/office/drawing/2014/main" id="{8F395BB7-8A03-4997-8E91-AC3111F90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CCE14CCF-A08A-4DA8-9587-286474C39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0" name="Picture 273">
          <a:extLst>
            <a:ext uri="{FF2B5EF4-FFF2-40B4-BE49-F238E27FC236}">
              <a16:creationId xmlns:a16="http://schemas.microsoft.com/office/drawing/2014/main" id="{3C5D93F5-4B79-49D6-86C7-3F6C98130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1" name="Pentagone régulier 49">
          <a:extLst>
            <a:ext uri="{FF2B5EF4-FFF2-40B4-BE49-F238E27FC236}">
              <a16:creationId xmlns:a16="http://schemas.microsoft.com/office/drawing/2014/main" id="{69341D80-4F55-4523-8A93-D4CD82425BB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2" name="Freeform: Shape 121">
          <a:extLst>
            <a:ext uri="{FF2B5EF4-FFF2-40B4-BE49-F238E27FC236}">
              <a16:creationId xmlns:a16="http://schemas.microsoft.com/office/drawing/2014/main" id="{F35EEA40-B59A-463C-8F4F-39F7CEC43F2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3" name="Freeform: Shape 122">
          <a:extLst>
            <a:ext uri="{FF2B5EF4-FFF2-40B4-BE49-F238E27FC236}">
              <a16:creationId xmlns:a16="http://schemas.microsoft.com/office/drawing/2014/main" id="{25FEDE04-0F07-4376-B5A9-630A0330DDB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D2EA9A34-6486-40EF-9F8B-C86C1B8B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4" name="Picture 248">
          <a:extLst>
            <a:ext uri="{FF2B5EF4-FFF2-40B4-BE49-F238E27FC236}">
              <a16:creationId xmlns:a16="http://schemas.microsoft.com/office/drawing/2014/main" id="{B7453B7E-9036-4A9F-99C4-F64232A8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5" name="Picture 248">
          <a:extLst>
            <a:ext uri="{FF2B5EF4-FFF2-40B4-BE49-F238E27FC236}">
              <a16:creationId xmlns:a16="http://schemas.microsoft.com/office/drawing/2014/main" id="{ACABB88F-B6E5-4361-8CC0-9CBAD3E6C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6" name="Picture 248">
          <a:extLst>
            <a:ext uri="{FF2B5EF4-FFF2-40B4-BE49-F238E27FC236}">
              <a16:creationId xmlns:a16="http://schemas.microsoft.com/office/drawing/2014/main" id="{19795EAB-790A-4731-989A-CA59E48F2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7" name="Pentagone régulier 49">
          <a:extLst>
            <a:ext uri="{FF2B5EF4-FFF2-40B4-BE49-F238E27FC236}">
              <a16:creationId xmlns:a16="http://schemas.microsoft.com/office/drawing/2014/main" id="{523F7561-9702-4197-943F-69FB02D96681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8" name="Picture 13">
          <a:extLst>
            <a:ext uri="{FF2B5EF4-FFF2-40B4-BE49-F238E27FC236}">
              <a16:creationId xmlns:a16="http://schemas.microsoft.com/office/drawing/2014/main" id="{B8A129FF-DEEA-43D4-86FD-D2263B964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9" name="Picture 13">
          <a:extLst>
            <a:ext uri="{FF2B5EF4-FFF2-40B4-BE49-F238E27FC236}">
              <a16:creationId xmlns:a16="http://schemas.microsoft.com/office/drawing/2014/main" id="{450768F5-0593-4E29-99B1-4A03BB8C6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50" name="Picture 13">
          <a:extLst>
            <a:ext uri="{FF2B5EF4-FFF2-40B4-BE49-F238E27FC236}">
              <a16:creationId xmlns:a16="http://schemas.microsoft.com/office/drawing/2014/main" id="{5037BBC6-7018-47D2-9E70-82B3D5C41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3FFB872E-9878-4D0C-8FD9-7CE11E580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E5DBC91D-3596-4339-A3CA-6666A42C3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96BAEB32-7F4E-4FB7-BA5A-D6D688007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2BC0D988-27B2-478A-8B5A-233D4D13E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EB57ABA5-2690-44DA-BB50-51A41F563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6CBF1789-74BA-4201-9499-3A7DD873B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5FCDD65E-31A9-41AE-B143-D37554690008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CECDF51-741C-46AB-99F7-9E6AB394F3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DF2D59EC-9E52-456C-ACC0-B12C648806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BD932B32-DCCC-4212-95B9-74222E6A7F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C248CDE-0DFA-4430-991A-D0AF89985D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4CF61907-3B00-4D1A-8EFB-4A607099CD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A884A43B-44B7-4057-85FA-B35A2C9B2D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2BC7D23B-F2FA-4F40-9DFE-9A2394C194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400C1008-8F3B-4D7E-AC23-41A1A56C02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57328CD5-6225-4ACF-8F09-B82B33B50D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F959C03-80D5-480C-BD59-C92C75E19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F3E57188-0762-4DA6-B56B-B994609068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2032D0E1-6E75-4691-8068-C657557DC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20EE880-45F1-456E-A7C6-0B8720D89D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8CF8614F-FB91-4188-9C9F-98822F2E2F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13B7816-3CCF-4C2D-96D7-A4EEAC1D7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4C477F0-9944-4BC7-B897-547DD22E3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A0F63581-B69D-457A-BFDE-0B517B262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BE9F2C2-74A2-41DB-950F-E3D200156B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9355E69-643D-4E51-AA9D-3D8FFB455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7D4AE400-9D74-498A-89B9-D6E38C1461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9B0256B-A1AE-4D48-A642-170364001D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E1F6BCC3-8043-4A96-86FC-5D4F84D61DC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4AF094D2-5435-44F1-98D8-3D6C8B2851D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944E5AA3-F31C-488E-8644-98D2A5A97F5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49407564-FA74-4D62-8BAB-3D0C65117CE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0C3EB9FD-EBAA-4FD3-891F-E26F516382E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EE1C12F7-AF6B-4C8F-982D-98D5EBCA131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2CE4EE60-9DA4-4F36-9FEC-98224062F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583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293495</xdr:colOff>
      <xdr:row>9</xdr:row>
      <xdr:rowOff>309309</xdr:rowOff>
    </xdr:from>
    <xdr:to>
      <xdr:col>5</xdr:col>
      <xdr:colOff>631679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203C2E2F-3D80-4251-BBA5-7ADF6CE46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4222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75523FA9-B5D1-401D-8B93-6DA92359D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1EB63111-6563-4A21-99AD-3B12AB317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48032D94-665F-4139-9140-1E4192D08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69275</xdr:colOff>
      <xdr:row>9</xdr:row>
      <xdr:rowOff>380959</xdr:rowOff>
    </xdr:from>
    <xdr:to>
      <xdr:col>6</xdr:col>
      <xdr:colOff>407459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id="{4CA42825-873C-4546-B8DB-90DD37CDB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10548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id="{DE959333-F1AF-46D6-85F2-AA17D39DC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FEC313A3-36BA-49B0-B7EE-EC3AB9551DE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E3D045B3-D6A0-4738-A099-6FE4A602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23532BB5-16F8-4056-ACF6-126A0EDCE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24BBF23C-0E72-4915-8767-152657B69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id="{20144B9E-FAE2-4CF4-85CA-1682D5930D3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id="{9938378B-399D-46B5-A3CF-305F87056A1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id="{A02FC2D6-A2F6-4CDF-9B9A-1A4C071D9CD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id="{F6EFF048-C862-4B70-A518-C8EFE605D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id="{854ADFC7-C33F-4F31-92E1-7B3BC7023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6F169F28-6ABA-426A-9F08-6629DE571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0AB7ED06-1764-4377-AEEC-6638D7582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428FB5E9-2427-4F95-8222-FF989912C67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CA0C5C85-E83F-4CB4-93EA-5961AE022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id="{B228ADB1-D3AC-4117-ACF7-5B4CD2030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9CE757F1-1004-4341-A54D-5FFEA9D45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id="{ABADB466-12C8-46FF-9A50-8650C65BB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id="{18AD6EE5-9660-450D-8D95-868E58426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8F307DAF-8C9E-43DD-9907-CCCBC0A35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id="{31F6D13C-8EC7-41F0-B00F-A7E4AE3B6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id="{CBAAD074-8C1F-46F1-BB51-AD8D4DC81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id="{66652CC6-B6F9-435D-97F3-94BCC0116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id="{1BB01CF6-6926-42EE-94D4-232EC4E1A412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AB0FE320-6BA4-4433-A62A-1FD23EE78B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0C4C8448-4554-452C-8577-CF05EC30C8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3F8261B-A7C5-4B32-8FD3-E10B0CB832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ED3EB015-975E-4A04-A18E-FF2182D09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D29FD781-FAFF-4C0A-81D4-81B406CAA0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13A23A68-42CD-4A53-BC59-25F39C2059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53B7D5A9-E928-41F5-A70C-C5DB8C861C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7B1C1BCB-73E2-4DCD-AC86-2D1DE12163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2BFA97B8-23E1-4178-B767-8D77DF6663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80F7A4C8-A1CB-48A2-8E2D-110238B43C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B252A0F6-F251-48A2-AFEC-C3DD09EB4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F5B56542-2D29-4D21-A3A0-ABF41B22AF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23D6CB99-775D-4638-AD45-0759E1548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74E6EB8C-8F8F-4316-8B3E-5F8554121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AE09B836-F003-4E40-B71E-0A0B0A16E0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22DFB23F-F0CF-44B3-BA87-2CCF08E087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6E2F85A6-904B-45D1-8B53-FCE2553FD4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A5C03C43-4D85-47BC-BF3A-59D72C5ED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C81820CD-6F2D-4678-A6D1-61B3D2A68C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BBAE1E0C-9789-4D4C-97F9-970FFFF849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3FFD1634-2718-4B98-A0E0-857A024E9F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5A238E01-0F9C-43AB-BC7D-C392CD6753C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AFFC708B-EEBA-4225-821B-B854A3E028D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3E1E6FA6-F0E9-4346-A5C9-D9EE821DB4C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DF6CDB80-B7F8-4959-8AA9-441811C9FB2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5D1F658E-A07F-4E3D-95E5-2A1EC4389C4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FBD485F4-3B7D-4D38-B463-83589EA7343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F6849753-F093-42B6-861C-A8F390AFB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97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267516</xdr:colOff>
      <xdr:row>9</xdr:row>
      <xdr:rowOff>309309</xdr:rowOff>
    </xdr:from>
    <xdr:to>
      <xdr:col>6</xdr:col>
      <xdr:colOff>605700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17A242EF-6081-4BD5-AC18-BF26BFC85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8789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01434BAE-BC84-4ED5-A7CE-D03E2E2EC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DAA38270-34B7-40DF-B763-880BECA9C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4DE1C278-0185-43BB-88D9-68B9C7C62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43297</xdr:colOff>
      <xdr:row>9</xdr:row>
      <xdr:rowOff>380959</xdr:rowOff>
    </xdr:from>
    <xdr:to>
      <xdr:col>7</xdr:col>
      <xdr:colOff>381481</xdr:colOff>
      <xdr:row>9</xdr:row>
      <xdr:rowOff>727658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id="{676AA55F-CA0C-4927-BE96-661AA7F9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85115" y="3065277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id="{4BB84504-252A-4B56-8EB8-5158A4223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47A9F834-37D0-48B4-B72A-1DC62DB9796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431754B1-3CFF-44C9-90E7-C67539ACE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36C7761C-D1D3-4EA1-A2FD-4F287077B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1D2D8653-9172-4D6A-B501-79F2C755C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id="{0143DB75-22B8-4D72-8834-A7A55A96F73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id="{2F31E1C9-5F6A-40B0-A076-26C5AE2C238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id="{B1E21150-BE7A-4DE5-8F52-5116F41CB1C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id="{F1D04CF9-E353-4FC4-B59C-81F06C66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id="{11B14312-DDF2-4398-9350-242BD78F1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5487DF4A-0973-410A-A50F-F2DADFEF0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ECF64169-35B4-4BAB-828D-1708C7AB9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6359B88E-24A5-455A-A6BF-496159EA323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5B66B707-719B-4935-8D49-5294472D3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id="{89654576-4CF3-492D-B05E-E0F799C2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5061506F-620B-4C84-AFB9-3BCEB2443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id="{3318B661-2837-400A-88B2-7D5794EAE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id="{BBD88563-4183-4763-A3CB-BEA93E13A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3C46829A-A0F1-40A1-A6B3-29E3A6CA2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id="{E070BC32-1550-4736-BE27-11974268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id="{1AAD59AB-3B92-48C1-8F53-07A2416C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id="{73948E68-436A-4BE7-A610-38416AE83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id="{AD6DFC42-0BBB-45D2-9E02-3BCD43554620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667CBA6C-AD60-4955-8962-FC8F30A766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BFDD1C4E-28CF-42FE-A906-AEBFB62DEE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0DA4526-00ED-4545-B3D5-FCB1605AF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D37C3015-2A1F-4B28-8551-8B5AC337C4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8AB4255B-63E3-4245-A5B0-E3F939C440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92B210EA-6635-4CBD-8D82-C5CF38E05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344BE596-5004-4459-82D0-DF04F17E7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A72853BF-EB3C-442E-877E-E18FF5CA2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D74D23FF-2BDE-49F0-8CAC-2399564009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D1FAD978-0815-4361-B965-94AC432C4A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2B0DDC99-C0DE-461D-B0A5-987997698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411CA067-82BC-4824-BEB8-C2FD854074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AB14327E-3525-48C8-B440-D333B65B7E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52CF4A5D-960C-46F6-A0A9-519CF6DCA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9FC9E36-C752-4E96-BCB4-C48B823CF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613834CE-4AD9-4205-BD2D-CD486AA2B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22155F0E-AC38-48F9-91ED-6A6FA5298F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50068C94-575B-447A-8A7E-07DB2AD82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6626346D-DFB1-475B-B5B6-71BAD3424B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B171FEC6-FD84-4C83-B06C-486DEDCA0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C0AD6567-1549-4C83-9815-B10394545E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E02AFCBE-A23C-48DD-9709-D17457E21EC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E24B6946-8E8B-41B8-A64D-3C2FEE79212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FA8C7B03-D808-4F42-8968-5F7DCA22646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1905188F-8523-4EE3-9792-5727B0004F7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D3D0EF53-D98F-45A8-BBCB-B7A3993E581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9367F48A-5D84-4162-A54C-F2EFBBEDB7D9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C60ED6DE-DE9C-4E71-B7E9-10B485C37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284835</xdr:colOff>
      <xdr:row>9</xdr:row>
      <xdr:rowOff>309309</xdr:rowOff>
    </xdr:from>
    <xdr:to>
      <xdr:col>7</xdr:col>
      <xdr:colOff>623019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3AE34E59-D389-4642-AFB7-80F7DCC9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6653" y="2993627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4F933E37-A181-4630-9776-1FA39580F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A1CAD6B8-8976-4438-BAE6-89F0E62EB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647E8395-2E04-40FF-994C-C07E0C0BB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</xdr:colOff>
      <xdr:row>12</xdr:row>
      <xdr:rowOff>147164</xdr:rowOff>
    </xdr:from>
    <xdr:to>
      <xdr:col>1</xdr:col>
      <xdr:colOff>338186</xdr:colOff>
      <xdr:row>12</xdr:row>
      <xdr:rowOff>493863</xdr:rowOff>
    </xdr:to>
    <xdr:pic>
      <xdr:nvPicPr>
        <xdr:cNvPr id="57" name="Picture 272">
          <a:extLst>
            <a:ext uri="{FF2B5EF4-FFF2-40B4-BE49-F238E27FC236}">
              <a16:creationId xmlns:a16="http://schemas.microsoft.com/office/drawing/2014/main" id="{37BCDC26-2F51-41B5-B54F-326C74332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547" y="3948505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381000</xdr:colOff>
      <xdr:row>0</xdr:row>
      <xdr:rowOff>0</xdr:rowOff>
    </xdr:from>
    <xdr:ext cx="1401884" cy="782442"/>
    <xdr:pic>
      <xdr:nvPicPr>
        <xdr:cNvPr id="190" name="Picture 189">
          <a:extLst>
            <a:ext uri="{FF2B5EF4-FFF2-40B4-BE49-F238E27FC236}">
              <a16:creationId xmlns:a16="http://schemas.microsoft.com/office/drawing/2014/main" id="{DCDE4545-644D-472D-A1F4-6765C5A3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139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1922488D-0120-4927-9886-FD1ADD50467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5864B2B3-DEC7-4883-A111-04A1BF2A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94D1E398-4014-41DF-817B-BD23DFA85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46FB5CF4-315A-4F92-88C6-29D453B4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76" name="Pentagone régulier 49">
          <a:extLst>
            <a:ext uri="{FF2B5EF4-FFF2-40B4-BE49-F238E27FC236}">
              <a16:creationId xmlns:a16="http://schemas.microsoft.com/office/drawing/2014/main" id="{AA1EE054-CF00-4B67-A199-10DD2C72B5D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77" name="Freeform: Shape 176">
          <a:extLst>
            <a:ext uri="{FF2B5EF4-FFF2-40B4-BE49-F238E27FC236}">
              <a16:creationId xmlns:a16="http://schemas.microsoft.com/office/drawing/2014/main" id="{7AA21E86-A000-4C99-97FD-9D4D8AFC337F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78" name="Freeform: Shape 177">
          <a:extLst>
            <a:ext uri="{FF2B5EF4-FFF2-40B4-BE49-F238E27FC236}">
              <a16:creationId xmlns:a16="http://schemas.microsoft.com/office/drawing/2014/main" id="{18D4DF01-A242-4425-8F2C-73F15EA73205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79" name="Picture 248">
          <a:extLst>
            <a:ext uri="{FF2B5EF4-FFF2-40B4-BE49-F238E27FC236}">
              <a16:creationId xmlns:a16="http://schemas.microsoft.com/office/drawing/2014/main" id="{CDCA6696-BF78-4523-9D45-E275A7820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0" name="Picture 248">
          <a:extLst>
            <a:ext uri="{FF2B5EF4-FFF2-40B4-BE49-F238E27FC236}">
              <a16:creationId xmlns:a16="http://schemas.microsoft.com/office/drawing/2014/main" id="{A5F55EF4-D663-4B58-BEA6-7445F73EF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1" name="Picture 248">
          <a:extLst>
            <a:ext uri="{FF2B5EF4-FFF2-40B4-BE49-F238E27FC236}">
              <a16:creationId xmlns:a16="http://schemas.microsoft.com/office/drawing/2014/main" id="{B325E337-33B5-451F-9B8F-E96720AD2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F797C81D-CB01-44CA-A48F-B22905B0B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FF2ACE4E-1EB7-4867-BF8F-C9AFEBCCC45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84" name="Picture 13">
          <a:extLst>
            <a:ext uri="{FF2B5EF4-FFF2-40B4-BE49-F238E27FC236}">
              <a16:creationId xmlns:a16="http://schemas.microsoft.com/office/drawing/2014/main" id="{3776FC46-84F4-447C-ADED-997BDC603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85" name="Picture 13">
          <a:extLst>
            <a:ext uri="{FF2B5EF4-FFF2-40B4-BE49-F238E27FC236}">
              <a16:creationId xmlns:a16="http://schemas.microsoft.com/office/drawing/2014/main" id="{299A6AD1-BAC6-45D1-9BBC-ED83B1C8A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86" name="Picture 13">
          <a:extLst>
            <a:ext uri="{FF2B5EF4-FFF2-40B4-BE49-F238E27FC236}">
              <a16:creationId xmlns:a16="http://schemas.microsoft.com/office/drawing/2014/main" id="{6C4FA48A-E405-4773-8FCA-14FE7B65D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87" name="Picture 17">
          <a:extLst>
            <a:ext uri="{FF2B5EF4-FFF2-40B4-BE49-F238E27FC236}">
              <a16:creationId xmlns:a16="http://schemas.microsoft.com/office/drawing/2014/main" id="{76AF6722-C0FD-49E6-88F9-4CF3C097D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88" name="Picture 273">
          <a:extLst>
            <a:ext uri="{FF2B5EF4-FFF2-40B4-BE49-F238E27FC236}">
              <a16:creationId xmlns:a16="http://schemas.microsoft.com/office/drawing/2014/main" id="{8A391047-49D2-4974-99D7-A8B6F4862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89" name="Picture 17">
          <a:extLst>
            <a:ext uri="{FF2B5EF4-FFF2-40B4-BE49-F238E27FC236}">
              <a16:creationId xmlns:a16="http://schemas.microsoft.com/office/drawing/2014/main" id="{CF440F66-18D2-4D24-A78A-33E7A370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209" name="Picture 273">
          <a:extLst>
            <a:ext uri="{FF2B5EF4-FFF2-40B4-BE49-F238E27FC236}">
              <a16:creationId xmlns:a16="http://schemas.microsoft.com/office/drawing/2014/main" id="{06E1F221-D72B-4093-A177-8E63AE0B0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210" name="Picture 17">
          <a:extLst>
            <a:ext uri="{FF2B5EF4-FFF2-40B4-BE49-F238E27FC236}">
              <a16:creationId xmlns:a16="http://schemas.microsoft.com/office/drawing/2014/main" id="{0DC0A7CE-2DCD-4F66-BEDD-1B3738340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211" name="Picture 273">
          <a:extLst>
            <a:ext uri="{FF2B5EF4-FFF2-40B4-BE49-F238E27FC236}">
              <a16:creationId xmlns:a16="http://schemas.microsoft.com/office/drawing/2014/main" id="{F01598B3-BDCE-4F23-B689-90D5319FE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628049</xdr:rowOff>
    </xdr:from>
    <xdr:to>
      <xdr:col>9</xdr:col>
      <xdr:colOff>1180668</xdr:colOff>
      <xdr:row>13</xdr:row>
      <xdr:rowOff>27876</xdr:rowOff>
    </xdr:to>
    <xdr:sp macro="" textlink="">
      <xdr:nvSpPr>
        <xdr:cNvPr id="212" name="Oval 211">
          <a:extLst>
            <a:ext uri="{FF2B5EF4-FFF2-40B4-BE49-F238E27FC236}">
              <a16:creationId xmlns:a16="http://schemas.microsoft.com/office/drawing/2014/main" id="{C7C0BA43-F726-4D72-BE6D-01E4A5C46A47}"/>
            </a:ext>
          </a:extLst>
        </xdr:cNvPr>
        <xdr:cNvSpPr/>
      </xdr:nvSpPr>
      <xdr:spPr>
        <a:xfrm>
          <a:off x="7559804" y="4445669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31722</xdr:rowOff>
    </xdr:from>
    <xdr:to>
      <xdr:col>9</xdr:col>
      <xdr:colOff>300227</xdr:colOff>
      <xdr:row>11</xdr:row>
      <xdr:rowOff>82396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DF29CEBF-F53C-4637-8EA0-272FD9760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6922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10</xdr:row>
      <xdr:rowOff>33273</xdr:rowOff>
    </xdr:from>
    <xdr:to>
      <xdr:col>9</xdr:col>
      <xdr:colOff>588568</xdr:colOff>
      <xdr:row>11</xdr:row>
      <xdr:rowOff>80844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4582EEB9-263F-4D0A-B894-3A6636B9C1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90" t="16138" r="20701" b="14824"/>
        <a:stretch/>
      </xdr:blipFill>
      <xdr:spPr>
        <a:xfrm>
          <a:off x="6986320" y="3538473"/>
          <a:ext cx="201168" cy="199971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10</xdr:row>
      <xdr:rowOff>31437</xdr:rowOff>
    </xdr:from>
    <xdr:to>
      <xdr:col>9</xdr:col>
      <xdr:colOff>1162052</xdr:colOff>
      <xdr:row>11</xdr:row>
      <xdr:rowOff>82680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DCEBE960-E8FD-4B4D-BB58-A809876917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150" t="15999" r="20917" b="14357"/>
        <a:stretch/>
      </xdr:blipFill>
      <xdr:spPr>
        <a:xfrm>
          <a:off x="7559804" y="3536637"/>
          <a:ext cx="201168" cy="20364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1540764</xdr:colOff>
      <xdr:row>10</xdr:row>
      <xdr:rowOff>33589</xdr:rowOff>
    </xdr:from>
    <xdr:to>
      <xdr:col>9</xdr:col>
      <xdr:colOff>1741932</xdr:colOff>
      <xdr:row>11</xdr:row>
      <xdr:rowOff>80529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440C25F0-22F3-4891-9610-E5EB820241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963" t="16913" r="20985" b="14714"/>
        <a:stretch/>
      </xdr:blipFill>
      <xdr:spPr>
        <a:xfrm>
          <a:off x="8139684" y="3538789"/>
          <a:ext cx="201168" cy="19934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383742</xdr:colOff>
      <xdr:row>12</xdr:row>
      <xdr:rowOff>35893</xdr:rowOff>
    </xdr:from>
    <xdr:to>
      <xdr:col>9</xdr:col>
      <xdr:colOff>584910</xdr:colOff>
      <xdr:row>12</xdr:row>
      <xdr:rowOff>240637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9FCAE23A-4090-4662-8BE9-B881EE0A3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0179" t="16000" r="20768" b="14415"/>
        <a:stretch/>
      </xdr:blipFill>
      <xdr:spPr>
        <a:xfrm>
          <a:off x="6982662" y="3853513"/>
          <a:ext cx="201168" cy="204744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34509</xdr:rowOff>
    </xdr:from>
    <xdr:to>
      <xdr:col>9</xdr:col>
      <xdr:colOff>1162052</xdr:colOff>
      <xdr:row>12</xdr:row>
      <xdr:rowOff>242022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8F9D15DA-5C49-4618-8F3D-9C9BEACB88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358" t="15769" r="21232" b="14855"/>
        <a:stretch/>
      </xdr:blipFill>
      <xdr:spPr>
        <a:xfrm>
          <a:off x="7559804" y="3852129"/>
          <a:ext cx="201168" cy="207513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31707</xdr:rowOff>
    </xdr:from>
    <xdr:to>
      <xdr:col>9</xdr:col>
      <xdr:colOff>1741932</xdr:colOff>
      <xdr:row>12</xdr:row>
      <xdr:rowOff>244824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60813533-1D56-4096-8418-CE93F876C8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259" t="16261" r="20688" b="14417"/>
        <a:stretch/>
      </xdr:blipFill>
      <xdr:spPr>
        <a:xfrm>
          <a:off x="8130540" y="3849327"/>
          <a:ext cx="210312" cy="213117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387400</xdr:colOff>
      <xdr:row>12</xdr:row>
      <xdr:rowOff>343975</xdr:rowOff>
    </xdr:from>
    <xdr:to>
      <xdr:col>9</xdr:col>
      <xdr:colOff>597712</xdr:colOff>
      <xdr:row>12</xdr:row>
      <xdr:rowOff>552498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BA0C4EA1-EC73-4D82-84DE-018443870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321" t="16001" r="20625" b="15224"/>
        <a:stretch/>
      </xdr:blipFill>
      <xdr:spPr>
        <a:xfrm>
          <a:off x="6986320" y="4161595"/>
          <a:ext cx="210312" cy="208523"/>
        </a:xfrm>
        <a:prstGeom prst="ellipse">
          <a:avLst/>
        </a:prstGeom>
      </xdr:spPr>
    </xdr:pic>
    <xdr:clientData/>
  </xdr:twoCellAnchor>
  <xdr:twoCellAnchor editAs="oneCell">
    <xdr:from>
      <xdr:col>9</xdr:col>
      <xdr:colOff>960884</xdr:colOff>
      <xdr:row>12</xdr:row>
      <xdr:rowOff>343180</xdr:rowOff>
    </xdr:from>
    <xdr:to>
      <xdr:col>9</xdr:col>
      <xdr:colOff>1171196</xdr:colOff>
      <xdr:row>12</xdr:row>
      <xdr:rowOff>553294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13181A4B-DE76-4149-B4ED-6B4D04F1F7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9857" t="15916" r="20727" b="14144"/>
        <a:stretch/>
      </xdr:blipFill>
      <xdr:spPr>
        <a:xfrm>
          <a:off x="7559804" y="4160800"/>
          <a:ext cx="210312" cy="210114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389382</xdr:colOff>
      <xdr:row>12</xdr:row>
      <xdr:rowOff>638694</xdr:rowOff>
    </xdr:from>
    <xdr:to>
      <xdr:col>9</xdr:col>
      <xdr:colOff>599694</xdr:colOff>
      <xdr:row>13</xdr:row>
      <xdr:rowOff>35577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D13F5216-89DE-49AA-8715-5B1428B211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300" t="16714" r="20780" b="15084"/>
        <a:stretch/>
      </xdr:blipFill>
      <xdr:spPr>
        <a:xfrm>
          <a:off x="6988302" y="4456314"/>
          <a:ext cx="210312" cy="204603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641425</xdr:rowOff>
    </xdr:from>
    <xdr:to>
      <xdr:col>9</xdr:col>
      <xdr:colOff>880873</xdr:colOff>
      <xdr:row>13</xdr:row>
      <xdr:rowOff>32846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A826684F-7B14-430B-A0E4-DF8C09BDE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9986" t="16429" r="21329" b="14573"/>
        <a:stretch/>
      </xdr:blipFill>
      <xdr:spPr>
        <a:xfrm>
          <a:off x="7278625" y="4459045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33044</xdr:rowOff>
    </xdr:from>
    <xdr:to>
      <xdr:col>9</xdr:col>
      <xdr:colOff>876909</xdr:colOff>
      <xdr:row>11</xdr:row>
      <xdr:rowOff>81073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56FD6968-3F82-4F1C-AB0A-8B4F56AB2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089" t="16797" r="20838" b="14419"/>
        <a:stretch/>
      </xdr:blipFill>
      <xdr:spPr>
        <a:xfrm>
          <a:off x="7274661" y="3538244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32199</xdr:rowOff>
    </xdr:from>
    <xdr:to>
      <xdr:col>9</xdr:col>
      <xdr:colOff>1453591</xdr:colOff>
      <xdr:row>11</xdr:row>
      <xdr:rowOff>81919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026C5863-2351-49D1-B44E-B1D211FB5A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252" t="16143" r="20641" b="14429"/>
        <a:stretch/>
      </xdr:blipFill>
      <xdr:spPr>
        <a:xfrm>
          <a:off x="7851343" y="3537399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36882</xdr:rowOff>
    </xdr:from>
    <xdr:to>
      <xdr:col>9</xdr:col>
      <xdr:colOff>300227</xdr:colOff>
      <xdr:row>12</xdr:row>
      <xdr:rowOff>239649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8148C2A9-37BD-4D6D-B01B-5F0BBB963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886" t="15665" r="20658" b="14725"/>
        <a:stretch/>
      </xdr:blipFill>
      <xdr:spPr>
        <a:xfrm>
          <a:off x="6697979" y="3854502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35613</xdr:rowOff>
    </xdr:from>
    <xdr:to>
      <xdr:col>9</xdr:col>
      <xdr:colOff>869593</xdr:colOff>
      <xdr:row>12</xdr:row>
      <xdr:rowOff>240917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B81803BE-4356-4F89-A3D3-A51AE9BAD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296" t="16071" r="20783" b="14391"/>
        <a:stretch/>
      </xdr:blipFill>
      <xdr:spPr>
        <a:xfrm>
          <a:off x="7267345" y="3853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31947</xdr:rowOff>
    </xdr:from>
    <xdr:to>
      <xdr:col>9</xdr:col>
      <xdr:colOff>1448103</xdr:colOff>
      <xdr:row>12</xdr:row>
      <xdr:rowOff>244583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B58285C5-FD21-4963-8A2B-69F79AA4DC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0395" t="15909" r="20744" b="15267"/>
        <a:stretch/>
      </xdr:blipFill>
      <xdr:spPr>
        <a:xfrm>
          <a:off x="7836711" y="384956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343488</xdr:rowOff>
    </xdr:from>
    <xdr:to>
      <xdr:col>9</xdr:col>
      <xdr:colOff>309371</xdr:colOff>
      <xdr:row>12</xdr:row>
      <xdr:rowOff>552985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8BC8A1FD-E76E-4147-9534-917FC1A35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40296" t="16427" r="20603" b="14391"/>
        <a:stretch/>
      </xdr:blipFill>
      <xdr:spPr>
        <a:xfrm>
          <a:off x="6697979" y="4161108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347776</xdr:rowOff>
    </xdr:from>
    <xdr:to>
      <xdr:col>9</xdr:col>
      <xdr:colOff>876909</xdr:colOff>
      <xdr:row>12</xdr:row>
      <xdr:rowOff>548697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AC57ABAB-68BC-466A-A95A-997EF6665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40295" t="16247" r="20602" b="14391"/>
        <a:stretch/>
      </xdr:blipFill>
      <xdr:spPr>
        <a:xfrm>
          <a:off x="7274661" y="41653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344079</xdr:rowOff>
    </xdr:from>
    <xdr:to>
      <xdr:col>9</xdr:col>
      <xdr:colOff>1453591</xdr:colOff>
      <xdr:row>12</xdr:row>
      <xdr:rowOff>552394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3D302E20-F034-4A3D-9B40-E08F2484F7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40298" t="16143" r="21130" b="16000"/>
        <a:stretch/>
      </xdr:blipFill>
      <xdr:spPr>
        <a:xfrm>
          <a:off x="7842199" y="4161699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636523</xdr:rowOff>
    </xdr:from>
    <xdr:to>
      <xdr:col>9</xdr:col>
      <xdr:colOff>309371</xdr:colOff>
      <xdr:row>13</xdr:row>
      <xdr:rowOff>37749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1B0305AC-AA7D-44FC-91E1-0B6B3BDD32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019" t="15845" r="21415" b="15155"/>
        <a:stretch/>
      </xdr:blipFill>
      <xdr:spPr>
        <a:xfrm>
          <a:off x="6697979" y="445414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1531620</xdr:colOff>
      <xdr:row>12</xdr:row>
      <xdr:rowOff>342569</xdr:rowOff>
    </xdr:from>
    <xdr:to>
      <xdr:col>9</xdr:col>
      <xdr:colOff>1741932</xdr:colOff>
      <xdr:row>12</xdr:row>
      <xdr:rowOff>553905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76B7E7DF-20EB-4A22-8F91-9811570529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40024" t="15966" r="20923" b="14331"/>
        <a:stretch/>
      </xdr:blipFill>
      <xdr:spPr>
        <a:xfrm>
          <a:off x="8130540" y="4160189"/>
          <a:ext cx="210312" cy="211336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620376AC-6E64-41E3-8D43-613837E2562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53FEEC47-9FB5-4EA4-9C24-C93AC5BF132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951DBB00-5F63-4FAE-BCE6-B399780FA1E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66A07DA6-BD21-418F-875C-84668F11AA6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20EA7091-AE7F-4688-A8E2-3969DE17806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D88AC68C-E254-4412-B28A-0F81497A562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450630</xdr:colOff>
      <xdr:row>24</xdr:row>
      <xdr:rowOff>146243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C1DAF256-8B7F-4A81-A2F8-3C34E9C3F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86925" y="390525"/>
          <a:ext cx="7718205" cy="8090093"/>
        </a:xfrm>
        <a:prstGeom prst="rect">
          <a:avLst/>
        </a:prstGeom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3D15D8DE-03C0-4493-82B6-81CD348C0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E1C1A61C-EC54-4CF8-B897-EE476C3DE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12</xdr:row>
      <xdr:rowOff>405259</xdr:rowOff>
    </xdr:from>
    <xdr:to>
      <xdr:col>2</xdr:col>
      <xdr:colOff>407339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9204E3BF-52EA-4356-9313-B2CEFE0C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12</xdr:row>
      <xdr:rowOff>405928</xdr:rowOff>
    </xdr:from>
    <xdr:to>
      <xdr:col>2</xdr:col>
      <xdr:colOff>825471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C1065B10-15D1-4BF4-BD3C-4C77EA6D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20374D4F-BA70-4456-80EE-E4392E8B7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12</xdr:row>
      <xdr:rowOff>368300</xdr:rowOff>
    </xdr:from>
    <xdr:to>
      <xdr:col>1</xdr:col>
      <xdr:colOff>621587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0B15ADE2-D7E3-4861-9E69-94566A79E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7F49FE97-8CE8-45E4-9BBA-772B1E901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90026E3A-F607-44E6-985D-9F4778591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96E044F2-0641-4463-A252-D710C712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18</xdr:row>
      <xdr:rowOff>372608</xdr:rowOff>
    </xdr:from>
    <xdr:to>
      <xdr:col>1</xdr:col>
      <xdr:colOff>621587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46092EDD-A540-4203-B9D2-355B401F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18</xdr:row>
      <xdr:rowOff>401432</xdr:rowOff>
    </xdr:from>
    <xdr:to>
      <xdr:col>2</xdr:col>
      <xdr:colOff>407339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63E33685-AAA8-4DF0-9925-94E414DC1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0" name="Picture 239">
          <a:extLst>
            <a:ext uri="{FF2B5EF4-FFF2-40B4-BE49-F238E27FC236}">
              <a16:creationId xmlns:a16="http://schemas.microsoft.com/office/drawing/2014/main" id="{2D49AE7D-393E-4DE4-8FAE-E1416C45F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C2A1E16D-C581-4B77-8009-58CF82C5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1F7D153B-BB48-4925-B61D-6F5E009E4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373380</xdr:colOff>
      <xdr:row>0</xdr:row>
      <xdr:rowOff>0</xdr:rowOff>
    </xdr:from>
    <xdr:ext cx="1401884" cy="782442"/>
    <xdr:pic>
      <xdr:nvPicPr>
        <xdr:cNvPr id="147" name="Picture 146">
          <a:extLst>
            <a:ext uri="{FF2B5EF4-FFF2-40B4-BE49-F238E27FC236}">
              <a16:creationId xmlns:a16="http://schemas.microsoft.com/office/drawing/2014/main" id="{F212CA23-FE2F-4845-B48B-A864747AC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1A5C2061-F823-4846-87CF-2A93F7A90D6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id="{B9E9247F-7FE2-401D-B179-73F92CB20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0DC84463-3E76-49AB-A499-0516E2416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4" name="Picture 273">
          <a:extLst>
            <a:ext uri="{FF2B5EF4-FFF2-40B4-BE49-F238E27FC236}">
              <a16:creationId xmlns:a16="http://schemas.microsoft.com/office/drawing/2014/main" id="{214CBC83-75EB-46E0-8B5B-5C6F56BEA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DD873A97-5BD3-4CD8-943A-9132FAE8E0E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8" name="Freeform: Shape 127">
          <a:extLst>
            <a:ext uri="{FF2B5EF4-FFF2-40B4-BE49-F238E27FC236}">
              <a16:creationId xmlns:a16="http://schemas.microsoft.com/office/drawing/2014/main" id="{8021E843-87BA-4AF5-8C8C-2EE27CD9FA00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0" name="Freeform: Shape 129">
          <a:extLst>
            <a:ext uri="{FF2B5EF4-FFF2-40B4-BE49-F238E27FC236}">
              <a16:creationId xmlns:a16="http://schemas.microsoft.com/office/drawing/2014/main" id="{DCD06CFB-F544-43FB-83C5-0A96D7619DB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B0ED5C20-B516-4F03-B79B-6C100202A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3BB4524D-161F-42D3-BB1A-D4C4E09E1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FF8FCE1F-C05A-49B2-AAD7-1D2F0B8AE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8252597" y="27191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CC8D082E-21C6-47AE-B17C-43EB71F93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id="{1DA9BD41-C240-488E-BB4F-5EF7936CAED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id="{C9992F00-98F9-4E11-80DC-5BD824079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B465C7A6-50CF-4E4C-A0AA-D036CECB4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3AF59391-38F6-4F67-9CC9-147FF1DF9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59685059-351D-4E6D-B3A1-FA4CF12A7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BF91F0DD-C990-4324-80E7-A60F5E482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7CB54D69-C8A0-44B3-A374-33C476227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01E18270-0FE2-4340-9078-099BB706D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5EE2EE4C-F4B8-47E8-BBAA-F11FBB936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D453F30E-A529-46DB-BCD1-6385256D3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9" name="Oval 158">
          <a:extLst>
            <a:ext uri="{FF2B5EF4-FFF2-40B4-BE49-F238E27FC236}">
              <a16:creationId xmlns:a16="http://schemas.microsoft.com/office/drawing/2014/main" id="{A96009F8-D031-414A-AB6D-0CE2163E103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85F60B10-0BE9-4B07-BFC0-8189EF975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DE79EBDF-0033-4F7D-B1F1-D29C914CC6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796765E2-E07C-40E6-9F2B-64BC5DEFDA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65EDDF0-7D31-4B74-958D-8454DA2F4D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E743FFCF-E236-468C-80D5-ABC067F839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4CB4C19C-EB38-4228-B91C-D5BE2FC95A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F6DC504-AEE6-429D-A03C-DD78BFA102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6DC6902-6867-4E7E-BE8A-78ECB5761B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FD7AFAE1-B689-401F-924E-6F44950709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9018FF7-8157-4C00-AE04-01B0187D2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56CE5DB-4C41-40C6-958C-82D74A7D0F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6E9E986C-EA13-4D81-81A0-08DB56883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8301061" y="3545205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67017998-48C0-428F-AA60-872FFD26C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723E330-E998-4EBD-8240-8B1DD812B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AA362A3-B917-4AF1-BC6B-96AFAC118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AAB9D72-34CA-4CA9-9FA2-D9A360C983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312E3F8-5387-492D-B21B-B18F413DC1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6D350227-D32B-48CC-8C8B-F4F2F7AFAD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630A4478-4863-4411-930B-12ACDC66DE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544CC40-37D8-44D8-AC25-35D4A9A91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70BF0704-0924-42B0-B900-321DA1554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49BBDE97-7955-4938-BC8D-B0C31AF2DDB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45AC55E7-2270-45FC-96A6-C58A40C57ED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8575CE5B-9EAA-4FF8-8A10-0480ABBD62D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DDB69B73-1409-4EB6-BCA0-092D51569ED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398B311D-E499-4177-B8A9-EBF00BF2DDA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AA67ECE5-F90F-4A65-BF08-7C591C9A6B6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320040</xdr:colOff>
      <xdr:row>9</xdr:row>
      <xdr:rowOff>243840</xdr:rowOff>
    </xdr:from>
    <xdr:to>
      <xdr:col>3</xdr:col>
      <xdr:colOff>658834</xdr:colOff>
      <xdr:row>9</xdr:row>
      <xdr:rowOff>530732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3FE7D459-9403-4957-ABFF-7F1DBB5CF764}"/>
            </a:ext>
          </a:extLst>
        </xdr:cNvPr>
        <xdr:cNvGrpSpPr/>
      </xdr:nvGrpSpPr>
      <xdr:grpSpPr>
        <a:xfrm>
          <a:off x="2472690" y="294894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D8EC8986-1EB2-40A0-9AC5-705A5C4AC68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24A91F9F-10D8-4C8D-805B-BCF5883F9F9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12</xdr:row>
      <xdr:rowOff>264160</xdr:rowOff>
    </xdr:from>
    <xdr:to>
      <xdr:col>3</xdr:col>
      <xdr:colOff>658834</xdr:colOff>
      <xdr:row>12</xdr:row>
      <xdr:rowOff>551052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B753BE0A-A0EC-4738-93E5-0312C2C9306E}"/>
            </a:ext>
          </a:extLst>
        </xdr:cNvPr>
        <xdr:cNvGrpSpPr/>
      </xdr:nvGrpSpPr>
      <xdr:grpSpPr>
        <a:xfrm>
          <a:off x="2472690" y="4093210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576AEF57-91FC-4699-84C7-45F79AC332B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558F140C-DEFA-432E-A456-66D0EC43D20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15</xdr:row>
      <xdr:rowOff>269240</xdr:rowOff>
    </xdr:from>
    <xdr:to>
      <xdr:col>3</xdr:col>
      <xdr:colOff>658834</xdr:colOff>
      <xdr:row>15</xdr:row>
      <xdr:rowOff>556132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B5C337EA-85D3-4774-A30E-B0DEF8A47F4E}"/>
            </a:ext>
          </a:extLst>
        </xdr:cNvPr>
        <xdr:cNvGrpSpPr/>
      </xdr:nvGrpSpPr>
      <xdr:grpSpPr>
        <a:xfrm>
          <a:off x="2472690" y="523176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24DC9535-8C31-45D9-B72D-CD3E4D511ED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AC4B4CEF-B765-4DEE-91F9-2A86A53375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18</xdr:row>
      <xdr:rowOff>289560</xdr:rowOff>
    </xdr:from>
    <xdr:to>
      <xdr:col>3</xdr:col>
      <xdr:colOff>658834</xdr:colOff>
      <xdr:row>18</xdr:row>
      <xdr:rowOff>576452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3E6E207C-5E46-4D31-9DFF-57E46BB097CE}"/>
            </a:ext>
          </a:extLst>
        </xdr:cNvPr>
        <xdr:cNvGrpSpPr/>
      </xdr:nvGrpSpPr>
      <xdr:grpSpPr>
        <a:xfrm>
          <a:off x="2472690" y="6376035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B355A4BB-F9BF-4F29-B0E9-591A5097977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F350D0D1-EAED-46C1-A4A3-521FE627E6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72E2179-3021-4D37-8A37-E1CF09E0F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84863</xdr:colOff>
      <xdr:row>9</xdr:row>
      <xdr:rowOff>420199</xdr:rowOff>
    </xdr:from>
    <xdr:to>
      <xdr:col>3</xdr:col>
      <xdr:colOff>423047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F6AC0802-E058-4D9B-B1F9-1B618928F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9</xdr:row>
      <xdr:rowOff>420868</xdr:rowOff>
    </xdr:from>
    <xdr:to>
      <xdr:col>3</xdr:col>
      <xdr:colOff>841179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C5CFF342-70C9-4FDE-ACB9-5F5F4B037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9559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12</xdr:row>
      <xdr:rowOff>405259</xdr:rowOff>
    </xdr:from>
    <xdr:to>
      <xdr:col>3</xdr:col>
      <xdr:colOff>423047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BD5EA2AD-B6CE-46E4-9F44-DD45817CC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12</xdr:row>
      <xdr:rowOff>405928</xdr:rowOff>
    </xdr:from>
    <xdr:to>
      <xdr:col>3</xdr:col>
      <xdr:colOff>841179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2AF26BBE-17BD-4E8A-888E-09F2581A3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9559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48AB1AE7-A815-4061-ADC6-D79B159A0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12</xdr:row>
      <xdr:rowOff>368300</xdr:rowOff>
    </xdr:from>
    <xdr:to>
      <xdr:col>2</xdr:col>
      <xdr:colOff>637294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4C4E5D6A-13F0-458F-8983-90F6ED07E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70706B51-5F31-41B6-A54E-5ECD75064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15</xdr:row>
      <xdr:rowOff>401429</xdr:rowOff>
    </xdr:from>
    <xdr:to>
      <xdr:col>3</xdr:col>
      <xdr:colOff>423047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ABC245AA-7E5F-45BB-A9B0-ACBC4566B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524079</xdr:colOff>
      <xdr:row>15</xdr:row>
      <xdr:rowOff>402098</xdr:rowOff>
    </xdr:from>
    <xdr:to>
      <xdr:col>3</xdr:col>
      <xdr:colOff>841179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90946B63-3FEF-43C2-BC6E-E5434E3AD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9559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18</xdr:row>
      <xdr:rowOff>372608</xdr:rowOff>
    </xdr:from>
    <xdr:to>
      <xdr:col>2</xdr:col>
      <xdr:colOff>637294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2D37C080-CDD3-40F2-BE6A-7983A9F72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5430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84863</xdr:colOff>
      <xdr:row>18</xdr:row>
      <xdr:rowOff>401432</xdr:rowOff>
    </xdr:from>
    <xdr:to>
      <xdr:col>3</xdr:col>
      <xdr:colOff>423047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6ECA5369-A4E6-4678-9C19-60F3ABD3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0343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0" name="Picture 239">
          <a:extLst>
            <a:ext uri="{FF2B5EF4-FFF2-40B4-BE49-F238E27FC236}">
              <a16:creationId xmlns:a16="http://schemas.microsoft.com/office/drawing/2014/main" id="{1D9996FF-CFD5-412A-82F4-D91329F4B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E1ECCB59-8AC0-4ABE-863A-A733A393C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3A661765-6C08-4DA7-9342-FF0618980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0</xdr:rowOff>
    </xdr:from>
    <xdr:ext cx="1401884" cy="782442"/>
    <xdr:pic>
      <xdr:nvPicPr>
        <xdr:cNvPr id="154" name="Picture 153">
          <a:extLst>
            <a:ext uri="{FF2B5EF4-FFF2-40B4-BE49-F238E27FC236}">
              <a16:creationId xmlns:a16="http://schemas.microsoft.com/office/drawing/2014/main" id="{62BDE506-82B7-4CEF-8C2F-A7FCDC30A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87F855B4-19CE-4533-B73D-6A31C4BB5BC5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id="{5318FB07-A945-457C-B364-077E998A3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92660"/>
          <a:ext cx="337163" cy="35450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A39DAEC3-3D00-428F-84B5-9AA78FADB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9336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4" name="Picture 273">
          <a:extLst>
            <a:ext uri="{FF2B5EF4-FFF2-40B4-BE49-F238E27FC236}">
              <a16:creationId xmlns:a16="http://schemas.microsoft.com/office/drawing/2014/main" id="{433ACE6B-80A5-4C81-B87A-C899B42C3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838708"/>
          <a:ext cx="337163" cy="36569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7" name="Pentagone régulier 49">
          <a:extLst>
            <a:ext uri="{FF2B5EF4-FFF2-40B4-BE49-F238E27FC236}">
              <a16:creationId xmlns:a16="http://schemas.microsoft.com/office/drawing/2014/main" id="{399716F4-28BA-41C2-B823-F0D9802E5300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9" name="Freeform: Shape 128">
          <a:extLst>
            <a:ext uri="{FF2B5EF4-FFF2-40B4-BE49-F238E27FC236}">
              <a16:creationId xmlns:a16="http://schemas.microsoft.com/office/drawing/2014/main" id="{0BE154A6-4D46-40D5-A3E1-0C83157140F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57BDC2A4-F24B-4ED8-BFF8-5DC866A42E5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EE3D122C-A1DC-4FCE-A52E-034C300D9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1304FFCC-FF99-4D58-846C-E9F85BDB2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5729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12504CEF-7F4A-4615-833A-90C3A27BA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19F1FB9E-5485-4192-BE15-81CA9558D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id="{D4B3FE78-919F-4143-95E9-E12F7A32166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D3C84C9D-2D15-42AD-9108-F6B8604C9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845030B4-BBA6-4FED-98EF-AB384FC98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9F38CDE9-41A5-44EF-874B-6B2133020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D06732FF-C2FB-4459-934D-6249A195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90F9CCA3-0177-4FDA-B351-C4C6752B7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BE59D08A-1BB9-4B5D-AA83-D1182006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id="{28558486-1C72-471E-BFA8-5FC761C22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FDBE19D7-806F-4BAC-9F48-DE3ACFB9E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245D6BA2-F587-4B35-BC28-5B5B2CD2A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id="{AE438FBF-1352-4CF2-A83E-2413AF7193C2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38F01D47-AC97-444B-B054-128A70334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C6BC4819-FA19-456A-AF1E-853F1CEAD5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44D3D6E1-05AE-4E0A-96BD-2C194E6BE3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E8880CD7-6743-43C1-B7AE-A3DD0E80D4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A1310E9A-DC25-40FB-BB82-9DF431DF4A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7510DB55-1925-4151-8097-1D16B36811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88F8ADC7-8C03-4753-A6F9-3D067C3EF8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3F353D94-BB62-4436-9DBC-EC1CD269E0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2C5B21F-E99E-4C65-A9AA-C28A32E79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1ADEE208-9CBE-4216-BC7C-466166A950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4A364365-189E-4ED0-8EC5-1E7B35BCD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A21F8C92-4223-4FAF-96CD-B9FCD1BE6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7067612A-63F4-4196-AECB-4FF9C0D3A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4A43D61-196A-4C58-B26D-48B6600B23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7DD4FDF6-2EE2-414D-A63F-13C90FA949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82461D03-C420-45C2-BDEB-DC4D1142B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2C95E19-B3D9-4E38-B4B1-313CAC3C0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5FF57A89-8EC0-4614-83FA-C5FE5115E8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15FFD8E-C7F6-4AF9-B773-392009B334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45C51DB-922C-46B2-9514-1A96D54803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AFCE2A3-1396-4CFD-8EEB-AB8AD82FEC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B2DB7A2C-AD21-462F-9AC4-82050AF3215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565BCBAB-886A-4275-B499-954745AC52C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7DA72497-E9BE-4557-9F63-FFD4187BECE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358D684E-3335-42CB-AF1A-B51B2314FEB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9BA4B0A3-D44C-48BC-8D93-06FA9B4C095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EBD679D3-FE62-4D1F-8BB5-C1A95819538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9</xdr:row>
      <xdr:rowOff>266700</xdr:rowOff>
    </xdr:from>
    <xdr:to>
      <xdr:col>4</xdr:col>
      <xdr:colOff>643594</xdr:colOff>
      <xdr:row>9</xdr:row>
      <xdr:rowOff>553592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907B838F-0F3E-46FB-B8DD-6BB7B498A433}"/>
            </a:ext>
          </a:extLst>
        </xdr:cNvPr>
        <xdr:cNvGrpSpPr/>
      </xdr:nvGrpSpPr>
      <xdr:grpSpPr>
        <a:xfrm>
          <a:off x="3457575" y="297180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22A7773D-B8A0-4A9D-9333-DA4DC2F6C7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69212B7B-E397-4786-A1B0-E6EE627AE3F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12</xdr:row>
      <xdr:rowOff>287020</xdr:rowOff>
    </xdr:from>
    <xdr:to>
      <xdr:col>4</xdr:col>
      <xdr:colOff>643594</xdr:colOff>
      <xdr:row>12</xdr:row>
      <xdr:rowOff>573912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4D1EED95-4886-4B69-B8E6-6E40984E61CF}"/>
            </a:ext>
          </a:extLst>
        </xdr:cNvPr>
        <xdr:cNvGrpSpPr/>
      </xdr:nvGrpSpPr>
      <xdr:grpSpPr>
        <a:xfrm>
          <a:off x="3457575" y="411607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92CC4ED2-D785-4251-9798-5E564602EBD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03BFC939-E86C-44AB-A499-8166AD8B963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15</xdr:row>
      <xdr:rowOff>292100</xdr:rowOff>
    </xdr:from>
    <xdr:to>
      <xdr:col>4</xdr:col>
      <xdr:colOff>643594</xdr:colOff>
      <xdr:row>15</xdr:row>
      <xdr:rowOff>578992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A0389FC6-1883-49D4-81F5-A2E59C192248}"/>
            </a:ext>
          </a:extLst>
        </xdr:cNvPr>
        <xdr:cNvGrpSpPr/>
      </xdr:nvGrpSpPr>
      <xdr:grpSpPr>
        <a:xfrm>
          <a:off x="3457575" y="525462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DCDDA755-39B4-4889-8165-70A18B8B287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ABB9FECC-08A5-4B93-8C78-9C8FFDCA13D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18</xdr:row>
      <xdr:rowOff>312420</xdr:rowOff>
    </xdr:from>
    <xdr:to>
      <xdr:col>4</xdr:col>
      <xdr:colOff>643594</xdr:colOff>
      <xdr:row>18</xdr:row>
      <xdr:rowOff>599312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02E81934-184F-4F91-AE8E-EADC73EC269E}"/>
            </a:ext>
          </a:extLst>
        </xdr:cNvPr>
        <xdr:cNvGrpSpPr/>
      </xdr:nvGrpSpPr>
      <xdr:grpSpPr>
        <a:xfrm>
          <a:off x="3457575" y="639889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C208AE3F-2B18-4CE2-8864-9080AA4C943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42843352-BB87-43B8-BE9A-47E64A3AB8D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E8EC7C1F-5F70-4BF9-B49C-471ED3BCF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69150</xdr:colOff>
      <xdr:row>9</xdr:row>
      <xdr:rowOff>420199</xdr:rowOff>
    </xdr:from>
    <xdr:to>
      <xdr:col>4</xdr:col>
      <xdr:colOff>407334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CA59EA11-D7FF-41E4-AE5E-3FC02107F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0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9</xdr:row>
      <xdr:rowOff>420868</xdr:rowOff>
    </xdr:from>
    <xdr:to>
      <xdr:col>4</xdr:col>
      <xdr:colOff>825466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F1155837-79BE-4848-A8D1-315AA0BBE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006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12</xdr:row>
      <xdr:rowOff>405259</xdr:rowOff>
    </xdr:from>
    <xdr:to>
      <xdr:col>4</xdr:col>
      <xdr:colOff>407334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A892BB50-ADF3-4F33-85AE-61F33F636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0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12</xdr:row>
      <xdr:rowOff>405928</xdr:rowOff>
    </xdr:from>
    <xdr:to>
      <xdr:col>4</xdr:col>
      <xdr:colOff>825466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9978D188-FA32-4D62-80B3-A8776DBC7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006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802387B5-83AD-4EB3-AADA-934C9A306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12</xdr:row>
      <xdr:rowOff>368300</xdr:rowOff>
    </xdr:from>
    <xdr:to>
      <xdr:col>3</xdr:col>
      <xdr:colOff>621582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AE742EFC-ECEF-4C60-B1B9-42EE33ECF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78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69603979-2CE5-43AC-9861-45F2E2A9C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78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69150</xdr:colOff>
      <xdr:row>15</xdr:row>
      <xdr:rowOff>401429</xdr:rowOff>
    </xdr:from>
    <xdr:to>
      <xdr:col>4</xdr:col>
      <xdr:colOff>407334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8BF2D495-C000-48B2-A2CD-4914E8ED9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0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508366</xdr:colOff>
      <xdr:row>15</xdr:row>
      <xdr:rowOff>402098</xdr:rowOff>
    </xdr:from>
    <xdr:to>
      <xdr:col>4</xdr:col>
      <xdr:colOff>825466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3E78892D-4931-4274-AC0D-0D713FB65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006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283401</xdr:colOff>
      <xdr:row>18</xdr:row>
      <xdr:rowOff>372608</xdr:rowOff>
    </xdr:from>
    <xdr:to>
      <xdr:col>3</xdr:col>
      <xdr:colOff>621585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950DF5B3-8A99-44C6-B002-B323AF6C8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8881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69153</xdr:colOff>
      <xdr:row>18</xdr:row>
      <xdr:rowOff>401432</xdr:rowOff>
    </xdr:from>
    <xdr:to>
      <xdr:col>4</xdr:col>
      <xdr:colOff>407337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CBA061B4-78DA-4AE6-B131-1E50884AA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3793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3" name="Picture 239">
          <a:extLst>
            <a:ext uri="{FF2B5EF4-FFF2-40B4-BE49-F238E27FC236}">
              <a16:creationId xmlns:a16="http://schemas.microsoft.com/office/drawing/2014/main" id="{85D1B00F-E244-42EB-8AF1-A4419A131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id="{7906B0D0-9362-4167-9C11-8BF504FDB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273C233E-1F0C-420E-B5CC-136E2B64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57" name="Picture 156">
          <a:extLst>
            <a:ext uri="{FF2B5EF4-FFF2-40B4-BE49-F238E27FC236}">
              <a16:creationId xmlns:a16="http://schemas.microsoft.com/office/drawing/2014/main" id="{C82F90BB-E736-4362-84D6-7999B7C15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0" name="Rectangle 119">
          <a:extLst>
            <a:ext uri="{FF2B5EF4-FFF2-40B4-BE49-F238E27FC236}">
              <a16:creationId xmlns:a16="http://schemas.microsoft.com/office/drawing/2014/main" id="{1EB4E3C1-165F-41DC-8839-1B621A02973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1" name="Picture 13">
          <a:extLst>
            <a:ext uri="{FF2B5EF4-FFF2-40B4-BE49-F238E27FC236}">
              <a16:creationId xmlns:a16="http://schemas.microsoft.com/office/drawing/2014/main" id="{4C5300D6-9B22-4FBD-B1B1-967C70229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9E55EEA7-A4AB-4F78-AB31-F8EEA1566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8EF05804-80F9-49D4-AC2A-E19BFBF2E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4" name="Pentagone régulier 49">
          <a:extLst>
            <a:ext uri="{FF2B5EF4-FFF2-40B4-BE49-F238E27FC236}">
              <a16:creationId xmlns:a16="http://schemas.microsoft.com/office/drawing/2014/main" id="{2E3AE53D-E356-46CF-A044-E3DA85435C6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5" name="Freeform: Shape 124">
          <a:extLst>
            <a:ext uri="{FF2B5EF4-FFF2-40B4-BE49-F238E27FC236}">
              <a16:creationId xmlns:a16="http://schemas.microsoft.com/office/drawing/2014/main" id="{5D55E983-B740-4F74-AD53-F5FF51BAE5A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id="{B681EE1B-6F86-40A9-AF96-51E5D6585C8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27" name="Picture 248">
          <a:extLst>
            <a:ext uri="{FF2B5EF4-FFF2-40B4-BE49-F238E27FC236}">
              <a16:creationId xmlns:a16="http://schemas.microsoft.com/office/drawing/2014/main" id="{D874ADBE-2673-4C30-833E-353A79D97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0" name="Picture 248">
          <a:extLst>
            <a:ext uri="{FF2B5EF4-FFF2-40B4-BE49-F238E27FC236}">
              <a16:creationId xmlns:a16="http://schemas.microsoft.com/office/drawing/2014/main" id="{782AD4D8-B0D9-494D-B79E-836EFB4CE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64B89D15-1A7C-4935-A260-EB60E971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584167A9-663F-4184-BC8F-9435B146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id="{7C6E1655-7068-4949-94DF-FD91D95BFDB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B7575FB8-EA1D-4202-B6BF-9972341D8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1C7F006B-8BB4-4416-880C-93A07DBF5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5EEDEAB6-E866-426C-81D5-2838793E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FF01DCA3-9BCF-44B3-98A4-ABB18F2DB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C544329B-1968-45DB-9253-9FB842E4A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2CDA2556-EA4A-409E-AFB3-9BA89EC33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744D25B5-B1F1-4CB3-B15B-272D39E62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5ACF7722-B8A7-4910-9919-723D45167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302E9C03-B532-4CC9-9ABE-E603ED6BA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8" name="Oval 157">
          <a:extLst>
            <a:ext uri="{FF2B5EF4-FFF2-40B4-BE49-F238E27FC236}">
              <a16:creationId xmlns:a16="http://schemas.microsoft.com/office/drawing/2014/main" id="{CA5628C4-D965-4FFD-BE6A-B213FCE2B32C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4BD1C729-52D6-4C74-A089-56622E697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B0AF24E8-8574-4267-BCE5-6DE0F55B34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A9FDC20A-9659-498B-9C0C-891510444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F774F4F4-57CA-46AB-A9A2-4FD8225F69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7447228A-5390-4CC2-A31E-E0EEB5D1E2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1CD62A63-2FBD-44F4-AD66-17782B4EEC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54A8C935-6560-4302-87E4-9E0BD1691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7146837B-3453-471F-9414-4C87C37DC0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B46AAE36-E094-4D21-9DC7-100670AEA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D1A821F-6EFD-42F3-A2FA-C127E65A85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E6D0F570-15F3-40A8-93DE-C77269C26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90C49BE2-7142-4DDB-BC91-D8643BC90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3B9C0CA-5F8A-4862-94FB-8A0ECC8E3D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578B0EB0-777B-4425-9A15-24D1389B60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E7856DC3-FB54-45BE-B9B4-D8653CF8A9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42E8C3F8-4A17-45C1-9D52-B3C259F0A6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FC70100F-F2D0-4AD9-B158-A274366B41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6DB59881-D134-4ECE-A1D6-23E532436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CD60D72E-248C-431B-BA7E-E482EEF4E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07A4BD7-0D7D-4140-801E-D56A6B6BCE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2C16840E-3EF1-480D-8862-3A76BF7B43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FABFA4DB-2266-4B73-B347-0C9B1FA0BCE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1A8B4BFD-33CF-47D9-B9DD-F6F86F21481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5F34E47B-1FC1-4E28-853C-88407D3C958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7E09C319-E859-4E86-8044-B2B49007805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15001BC4-7AB6-4FD2-8857-6F473059BD7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39389A14-5CFA-446C-B97C-D05423D7CB5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9</xdr:row>
      <xdr:rowOff>289560</xdr:rowOff>
    </xdr:from>
    <xdr:to>
      <xdr:col>5</xdr:col>
      <xdr:colOff>643594</xdr:colOff>
      <xdr:row>9</xdr:row>
      <xdr:rowOff>576452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D4C0D4E4-5D4F-4DE5-BA15-EA5E7551F156}"/>
            </a:ext>
          </a:extLst>
        </xdr:cNvPr>
        <xdr:cNvGrpSpPr/>
      </xdr:nvGrpSpPr>
      <xdr:grpSpPr>
        <a:xfrm>
          <a:off x="4457700" y="299466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6B0C5588-32C8-4ECA-A7FA-99C541368E8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7854FAE5-3A57-400A-8043-CF93C91014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12</xdr:row>
      <xdr:rowOff>309880</xdr:rowOff>
    </xdr:from>
    <xdr:to>
      <xdr:col>5</xdr:col>
      <xdr:colOff>643594</xdr:colOff>
      <xdr:row>12</xdr:row>
      <xdr:rowOff>596772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298BAEB7-7817-4553-BFF8-BA23FB371FB6}"/>
            </a:ext>
          </a:extLst>
        </xdr:cNvPr>
        <xdr:cNvGrpSpPr/>
      </xdr:nvGrpSpPr>
      <xdr:grpSpPr>
        <a:xfrm>
          <a:off x="4457700" y="413893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C9F58502-677A-4DE8-A872-B05AC52320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4DA975C5-D78A-4A2A-8AB2-C6C354DFFD8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15</xdr:row>
      <xdr:rowOff>314960</xdr:rowOff>
    </xdr:from>
    <xdr:to>
      <xdr:col>5</xdr:col>
      <xdr:colOff>643594</xdr:colOff>
      <xdr:row>15</xdr:row>
      <xdr:rowOff>601852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806EF092-FBD2-457E-85F4-D6FEBE01519D}"/>
            </a:ext>
          </a:extLst>
        </xdr:cNvPr>
        <xdr:cNvGrpSpPr/>
      </xdr:nvGrpSpPr>
      <xdr:grpSpPr>
        <a:xfrm>
          <a:off x="4457700" y="527748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E9D27DD2-A9EE-4058-B494-8E4A84DF8F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33CFB4CD-8AC2-4874-BA94-74069884357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18</xdr:row>
      <xdr:rowOff>335280</xdr:rowOff>
    </xdr:from>
    <xdr:to>
      <xdr:col>5</xdr:col>
      <xdr:colOff>643594</xdr:colOff>
      <xdr:row>18</xdr:row>
      <xdr:rowOff>622172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4C98708E-3124-44D8-ADF6-1D4DEA0C6E8D}"/>
            </a:ext>
          </a:extLst>
        </xdr:cNvPr>
        <xdr:cNvGrpSpPr/>
      </xdr:nvGrpSpPr>
      <xdr:grpSpPr>
        <a:xfrm>
          <a:off x="4457700" y="642175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F74F371E-5E96-4543-9AA8-28A0A941A1B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DC453027-4C57-46F3-BD16-69E5EEC4B95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973BB318-81B5-4B23-94BC-434B0BD73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100576</xdr:colOff>
      <xdr:row>9</xdr:row>
      <xdr:rowOff>420199</xdr:rowOff>
    </xdr:from>
    <xdr:to>
      <xdr:col>5</xdr:col>
      <xdr:colOff>438760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4912E206-CA21-45D0-B5BF-7A62E3F7F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6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9</xdr:row>
      <xdr:rowOff>420868</xdr:rowOff>
    </xdr:from>
    <xdr:to>
      <xdr:col>5</xdr:col>
      <xdr:colOff>856892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5E71FFA2-3FB2-4108-AAFB-C6916B0B8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3592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12</xdr:row>
      <xdr:rowOff>405259</xdr:rowOff>
    </xdr:from>
    <xdr:to>
      <xdr:col>5</xdr:col>
      <xdr:colOff>438760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FF156CD2-DFD3-4253-8A99-126795F9B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6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12</xdr:row>
      <xdr:rowOff>405928</xdr:rowOff>
    </xdr:from>
    <xdr:to>
      <xdr:col>5</xdr:col>
      <xdr:colOff>856892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5A5D0FFD-5FA5-4898-873A-E3E58A40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3592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ED7E5E65-3476-4EA3-870C-8E8E3B328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12</xdr:row>
      <xdr:rowOff>368300</xdr:rowOff>
    </xdr:from>
    <xdr:to>
      <xdr:col>4</xdr:col>
      <xdr:colOff>653007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FF1EB99F-CC77-419C-943A-70EDCA51B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B2D06AEF-B2E0-4BE5-9BC5-A0938A37F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100576</xdr:colOff>
      <xdr:row>15</xdr:row>
      <xdr:rowOff>401429</xdr:rowOff>
    </xdr:from>
    <xdr:to>
      <xdr:col>5</xdr:col>
      <xdr:colOff>438760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A0F79F52-1419-4B08-85C0-929D7936E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6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539792</xdr:colOff>
      <xdr:row>15</xdr:row>
      <xdr:rowOff>402098</xdr:rowOff>
    </xdr:from>
    <xdr:to>
      <xdr:col>5</xdr:col>
      <xdr:colOff>856892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6ABE40B3-A40F-489F-8812-1BAD3AF97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73592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314826</xdr:colOff>
      <xdr:row>18</xdr:row>
      <xdr:rowOff>372608</xdr:rowOff>
    </xdr:from>
    <xdr:to>
      <xdr:col>4</xdr:col>
      <xdr:colOff>653010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E14B631C-C591-4C62-ACB2-CEF995857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9466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100579</xdr:colOff>
      <xdr:row>18</xdr:row>
      <xdr:rowOff>401432</xdr:rowOff>
    </xdr:from>
    <xdr:to>
      <xdr:col>5</xdr:col>
      <xdr:colOff>438763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B5CD2BA2-B0AA-4252-BA0C-1D3870ED8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34379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49" name="Picture 239">
          <a:extLst>
            <a:ext uri="{FF2B5EF4-FFF2-40B4-BE49-F238E27FC236}">
              <a16:creationId xmlns:a16="http://schemas.microsoft.com/office/drawing/2014/main" id="{2DA6D494-F7A0-4199-82E4-4F4064509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B33BE25C-3BE6-47C1-BB7C-6D13B9479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EDF4152B-CA7B-4261-8AE6-09B70052D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0</xdr:rowOff>
    </xdr:from>
    <xdr:ext cx="1401884" cy="782442"/>
    <xdr:pic>
      <xdr:nvPicPr>
        <xdr:cNvPr id="153" name="Picture 152">
          <a:extLst>
            <a:ext uri="{FF2B5EF4-FFF2-40B4-BE49-F238E27FC236}">
              <a16:creationId xmlns:a16="http://schemas.microsoft.com/office/drawing/2014/main" id="{C2368DFA-A187-4AB7-AFBE-0503F032E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9" name="Rectangle 118">
          <a:extLst>
            <a:ext uri="{FF2B5EF4-FFF2-40B4-BE49-F238E27FC236}">
              <a16:creationId xmlns:a16="http://schemas.microsoft.com/office/drawing/2014/main" id="{E37AE349-4C61-409B-A525-CDC67A2F1D1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0" name="Picture 13">
          <a:extLst>
            <a:ext uri="{FF2B5EF4-FFF2-40B4-BE49-F238E27FC236}">
              <a16:creationId xmlns:a16="http://schemas.microsoft.com/office/drawing/2014/main" id="{D22E882A-0286-453E-B5E7-6036D2262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D1920938-5D2A-46B6-A79F-401F9FBFB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2" name="Picture 273">
          <a:extLst>
            <a:ext uri="{FF2B5EF4-FFF2-40B4-BE49-F238E27FC236}">
              <a16:creationId xmlns:a16="http://schemas.microsoft.com/office/drawing/2014/main" id="{75FF23A0-BD45-4723-8484-FC6235860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3" name="Pentagone régulier 49">
          <a:extLst>
            <a:ext uri="{FF2B5EF4-FFF2-40B4-BE49-F238E27FC236}">
              <a16:creationId xmlns:a16="http://schemas.microsoft.com/office/drawing/2014/main" id="{FE31F787-C130-4787-96F6-EB1F6983423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id="{38DE96CE-1835-44A6-BBC5-04DB4C6A6282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8" name="Freeform: Shape 127">
          <a:extLst>
            <a:ext uri="{FF2B5EF4-FFF2-40B4-BE49-F238E27FC236}">
              <a16:creationId xmlns:a16="http://schemas.microsoft.com/office/drawing/2014/main" id="{AA0D394E-8FB7-4EFB-A5FE-98C8782FAB7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0" name="Picture 248">
          <a:extLst>
            <a:ext uri="{FF2B5EF4-FFF2-40B4-BE49-F238E27FC236}">
              <a16:creationId xmlns:a16="http://schemas.microsoft.com/office/drawing/2014/main" id="{8C9F3CFA-61C6-40A1-85CE-B5F3261EC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12FCF68B-EC33-49DF-911B-3A99BB3A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231BD99B-96D4-4DC1-B728-061E7F73B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ECA85FF6-90F3-406D-ACAA-4C693CB15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F29EF187-AE92-47B4-B25D-E09A6AE9DFC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73E354D8-9E7F-4ABE-99AA-5DCA64AD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E740F5EA-D922-42E0-ACBA-B4E218755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9042AB6A-599E-4AA7-A836-948E7DF98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813F772D-111B-4939-9052-224E06C63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CA8FB9E1-DFA7-491F-AEAC-8D5E3076B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E1BFA3D5-11DC-47CA-8CDA-D6926D38B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4" name="Picture 273">
          <a:extLst>
            <a:ext uri="{FF2B5EF4-FFF2-40B4-BE49-F238E27FC236}">
              <a16:creationId xmlns:a16="http://schemas.microsoft.com/office/drawing/2014/main" id="{E514C247-A3AE-4922-AEAC-B331EA78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EF764BCA-D67E-4BDB-A77F-5C935076A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946ABFA0-F88D-43EA-ABF9-EF345A2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7" name="Oval 156">
          <a:extLst>
            <a:ext uri="{FF2B5EF4-FFF2-40B4-BE49-F238E27FC236}">
              <a16:creationId xmlns:a16="http://schemas.microsoft.com/office/drawing/2014/main" id="{8D4452ED-D0F0-490D-A2BF-33D3E61DF2C0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1624D84-94EF-40F9-ACF8-D3ABCF5FFC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3F59476-779D-43A4-9AD5-23E9C19CF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E3B7D6E-6C7A-4D87-9FE9-AD93948E7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17D9BB0F-B07E-40E4-AD0A-5F787D89D3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2E8A898F-3A08-4DA3-9CD7-F9AABEE8B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7004DB3E-6AF0-4E91-B944-E95E41DED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2FC5A0AB-B6CA-4B1D-A6A1-2D7F3F04B4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4C51B21B-A80A-4A0C-9323-BBAB87A90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DD0C34D4-07B7-4824-B7EC-A2DC30AD5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4BFF82A-489A-439F-B292-AEB35342EE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CBE5FCA-B7C6-41CE-9953-DF7F85C43E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6AA1717-690E-463F-84E3-EB47B81BB7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A3FD4A2-BB5D-4315-AD49-020CC2800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222123F-D8C0-484B-9421-9FADE353BE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18B16AA-B7D4-487F-B5CE-2CAB346DE0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2F8D22B-B3BF-43DC-82C9-56F0956603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E7918B2-9BB5-4FD6-9533-55CC80B02F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636B0954-F8AA-475F-AE0B-BE47F9C3CC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141037E-490D-4325-B5C9-D078EEFFEA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BB62E60B-9A5A-4254-BA60-FD74577A7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775199E7-1007-4707-ADBF-8A053855FF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2F2D63A5-ABAB-4F38-925C-48EB77F3BC8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93A54548-0898-4BAF-AFD6-894B4DDD0C8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01A819B2-3E3D-4B75-80A6-990FBDA6485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41DC2727-9C27-4CDC-85AA-CAF9091F446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A1A47588-B830-44C2-8CB1-3FC2E0A1C83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553E8CAC-9D3A-4311-AF01-CF58E975E28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304800</xdr:colOff>
      <xdr:row>9</xdr:row>
      <xdr:rowOff>220980</xdr:rowOff>
    </xdr:from>
    <xdr:to>
      <xdr:col>6</xdr:col>
      <xdr:colOff>643594</xdr:colOff>
      <xdr:row>9</xdr:row>
      <xdr:rowOff>507872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79346B50-9BDA-4468-BE90-4E8121B698F9}"/>
            </a:ext>
          </a:extLst>
        </xdr:cNvPr>
        <xdr:cNvGrpSpPr/>
      </xdr:nvGrpSpPr>
      <xdr:grpSpPr>
        <a:xfrm>
          <a:off x="5457825" y="292608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920A7AD1-0B01-417E-AA84-2E424062CF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4940F0EB-F7FB-4766-B778-7003BEC2B9F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12</xdr:row>
      <xdr:rowOff>241300</xdr:rowOff>
    </xdr:from>
    <xdr:to>
      <xdr:col>6</xdr:col>
      <xdr:colOff>643594</xdr:colOff>
      <xdr:row>12</xdr:row>
      <xdr:rowOff>528192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67F9F2FF-19CA-4B85-9A94-F2979C7B7135}"/>
            </a:ext>
          </a:extLst>
        </xdr:cNvPr>
        <xdr:cNvGrpSpPr/>
      </xdr:nvGrpSpPr>
      <xdr:grpSpPr>
        <a:xfrm>
          <a:off x="5457825" y="407035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D4EF894F-8389-4963-B1F3-EF3090E278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1A513DF3-6D4E-4614-B9AB-103DA8B61B8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15</xdr:row>
      <xdr:rowOff>246380</xdr:rowOff>
    </xdr:from>
    <xdr:to>
      <xdr:col>6</xdr:col>
      <xdr:colOff>643594</xdr:colOff>
      <xdr:row>15</xdr:row>
      <xdr:rowOff>533272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571410C4-3A1D-41D3-B79B-26C0E1DE073D}"/>
            </a:ext>
          </a:extLst>
        </xdr:cNvPr>
        <xdr:cNvGrpSpPr/>
      </xdr:nvGrpSpPr>
      <xdr:grpSpPr>
        <a:xfrm>
          <a:off x="5457825" y="520890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4FD4D6E2-9555-43D7-8888-B9ECA15A4F3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84806A83-E529-4F48-873E-7C81678AA3A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18</xdr:row>
      <xdr:rowOff>266700</xdr:rowOff>
    </xdr:from>
    <xdr:to>
      <xdr:col>6</xdr:col>
      <xdr:colOff>643594</xdr:colOff>
      <xdr:row>18</xdr:row>
      <xdr:rowOff>553592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9B991BC5-DD1E-4443-A0F1-169BBCCD387C}"/>
            </a:ext>
          </a:extLst>
        </xdr:cNvPr>
        <xdr:cNvGrpSpPr/>
      </xdr:nvGrpSpPr>
      <xdr:grpSpPr>
        <a:xfrm>
          <a:off x="5457825" y="635317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3FC6AAF4-00D1-41E3-9C9A-84763D379DA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F89D98D6-4872-4078-820F-1821C362C86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468B6190-7E85-431A-8062-16B8EC1D4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84866</xdr:colOff>
      <xdr:row>9</xdr:row>
      <xdr:rowOff>420199</xdr:rowOff>
    </xdr:from>
    <xdr:to>
      <xdr:col>6</xdr:col>
      <xdr:colOff>423050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9143AF59-0C3F-43C9-8425-631EEC2E7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6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9</xdr:row>
      <xdr:rowOff>420868</xdr:rowOff>
    </xdr:from>
    <xdr:to>
      <xdr:col>6</xdr:col>
      <xdr:colOff>841182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AA86CB59-28F8-4D73-AE1D-9B9F7B423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7042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12</xdr:row>
      <xdr:rowOff>405259</xdr:rowOff>
    </xdr:from>
    <xdr:to>
      <xdr:col>6</xdr:col>
      <xdr:colOff>423050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45FC1270-8327-405E-AF22-643E097C0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6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12</xdr:row>
      <xdr:rowOff>405928</xdr:rowOff>
    </xdr:from>
    <xdr:to>
      <xdr:col>6</xdr:col>
      <xdr:colOff>841182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768C5B84-067F-4AE0-996E-B27C47A0A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7042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813D0FE9-B62F-44A8-AE3E-69257C66C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12</xdr:row>
      <xdr:rowOff>368300</xdr:rowOff>
    </xdr:from>
    <xdr:to>
      <xdr:col>5</xdr:col>
      <xdr:colOff>637297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7D574481-02C0-491A-B294-8112CE0E2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F84E139D-AB7B-4DA3-ACAF-59EE9F0E1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84866</xdr:colOff>
      <xdr:row>15</xdr:row>
      <xdr:rowOff>401429</xdr:rowOff>
    </xdr:from>
    <xdr:to>
      <xdr:col>6</xdr:col>
      <xdr:colOff>423050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CCA10127-D48B-4B85-BD20-33E79BAF0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6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524082</xdr:colOff>
      <xdr:row>15</xdr:row>
      <xdr:rowOff>402098</xdr:rowOff>
    </xdr:from>
    <xdr:to>
      <xdr:col>6</xdr:col>
      <xdr:colOff>841182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C635D9ED-7B85-430C-BDE0-6C3F926BC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7042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299116</xdr:colOff>
      <xdr:row>18</xdr:row>
      <xdr:rowOff>372608</xdr:rowOff>
    </xdr:from>
    <xdr:to>
      <xdr:col>5</xdr:col>
      <xdr:colOff>637300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24618257-C339-4C46-BF9B-AEC921595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916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84869</xdr:colOff>
      <xdr:row>18</xdr:row>
      <xdr:rowOff>401432</xdr:rowOff>
    </xdr:from>
    <xdr:to>
      <xdr:col>6</xdr:col>
      <xdr:colOff>423053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066B5098-DCB2-4B09-BBC9-7C02E8993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17829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7" name="Picture 239">
          <a:extLst>
            <a:ext uri="{FF2B5EF4-FFF2-40B4-BE49-F238E27FC236}">
              <a16:creationId xmlns:a16="http://schemas.microsoft.com/office/drawing/2014/main" id="{0BB036BC-E536-4CB2-8631-69736E3E9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593FB5C0-54E0-4557-BC37-9B02257B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id="{645DFB1A-75D3-4537-9DB0-1E2D7B262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id="{D9E19A39-DC4C-4D9F-A3B6-14D2FE755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9" name="Rectangle 118">
          <a:extLst>
            <a:ext uri="{FF2B5EF4-FFF2-40B4-BE49-F238E27FC236}">
              <a16:creationId xmlns:a16="http://schemas.microsoft.com/office/drawing/2014/main" id="{796C40BD-BE17-45FE-B54B-EAEA9CF7B98E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0" name="Picture 13">
          <a:extLst>
            <a:ext uri="{FF2B5EF4-FFF2-40B4-BE49-F238E27FC236}">
              <a16:creationId xmlns:a16="http://schemas.microsoft.com/office/drawing/2014/main" id="{C8D3CAD4-971B-4090-A07A-E0F5559B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56386BA5-3E6B-4042-B1D7-1357C9610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2" name="Picture 273">
          <a:extLst>
            <a:ext uri="{FF2B5EF4-FFF2-40B4-BE49-F238E27FC236}">
              <a16:creationId xmlns:a16="http://schemas.microsoft.com/office/drawing/2014/main" id="{AD55AF9A-980F-479C-B55A-C8CABAE93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3" name="Pentagone régulier 49">
          <a:extLst>
            <a:ext uri="{FF2B5EF4-FFF2-40B4-BE49-F238E27FC236}">
              <a16:creationId xmlns:a16="http://schemas.microsoft.com/office/drawing/2014/main" id="{B924A01A-7CE3-4266-942E-DC2C823D026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id="{18D66A4B-5DEC-4393-A2F3-E1E4C3DF7E8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8" name="Freeform: Shape 127">
          <a:extLst>
            <a:ext uri="{FF2B5EF4-FFF2-40B4-BE49-F238E27FC236}">
              <a16:creationId xmlns:a16="http://schemas.microsoft.com/office/drawing/2014/main" id="{8FE9B2F8-E8A0-4454-A6CD-08AFCE84DE5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0" name="Picture 248">
          <a:extLst>
            <a:ext uri="{FF2B5EF4-FFF2-40B4-BE49-F238E27FC236}">
              <a16:creationId xmlns:a16="http://schemas.microsoft.com/office/drawing/2014/main" id="{1CB8574C-89AA-4196-A057-075B7C365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7CD862A5-1865-4949-BBA1-C6468FEE8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6D931023-C4F9-4B96-9EE2-3C924D810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5B996BEB-D6B5-42EB-BA87-DE1928F2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9E8655E0-CC2C-424B-89EE-16D64D0B9CE1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CF847A64-2814-4649-BB52-18F3B76B6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A9A2841E-16B5-4E73-8891-AE1E0D918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8B218597-E000-4861-9C5B-6C398AFE5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C8D08929-F170-4464-B15F-368045BCD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EEE497AE-8CA7-47A1-B3D1-D84C3D0F0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B863D31C-8976-44A0-A0B8-F6189B9E6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2B52D043-6F91-4D2D-8B6C-382FC08DA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2FA03791-AAD2-4E3B-9659-D7F3A83D3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90888D46-1B39-4F44-B6BB-88CA0BFD8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45EE213B-F299-4A76-8076-7084B38352B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7BBA96B-68EE-44AB-864F-6C8FF24E1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F30DE629-D6C0-4EFA-9DF2-3BCEE2B93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8F770671-B472-45F6-91F4-4618744F1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DD01522-7316-43D9-AE37-341A85B6B5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AC60FC2B-DCF0-4266-995B-6B99E79BBF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459F0E56-10E9-4112-90E2-F9CCD558F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093111D-EEBF-4FB5-93A5-736208E024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D7A2698C-A858-4315-8B43-6E6F74302B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75CE6C2D-7B0B-4082-ADBD-7BF7E9AE1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655A40E-49E3-453E-AD4B-84E9E83752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F3E5DAD1-5A1E-4D10-A1F2-5E5DF61B6E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45075D88-E83B-4359-A44F-8C9DC40BD2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B3B030C-99D7-44B8-B913-25A9B2ACF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8D75583E-E400-4B29-B615-04C0E44163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C604B26F-3D59-416B-9468-F19C11CC87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118FB6B-1F84-41F5-A12C-20821E1186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ABEE22DF-7228-4B1D-A9E0-0D76B7B443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8E212006-5B25-4406-B6CD-92AE463DB7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10360CCD-7C81-4A25-96CB-8BF724EC0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A798371-DD1D-46A6-8441-64D9DDD183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AF87A5A-F9BD-4005-B768-4A71DCEEF9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83491311-43EA-4C2B-8238-34988A3A316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B96555B4-DA60-4B15-92B3-DAB08766BDD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04957C3D-E783-49CC-956E-EDB7F5AB0F9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8C76F53B-5411-4FCB-B214-47AACF4CCBB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7D2DDFFB-1934-4632-A663-AD8949BFA1F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40F35348-DA61-439C-A9D1-6D6524081B3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289560</xdr:colOff>
      <xdr:row>9</xdr:row>
      <xdr:rowOff>243840</xdr:rowOff>
    </xdr:from>
    <xdr:to>
      <xdr:col>7</xdr:col>
      <xdr:colOff>628354</xdr:colOff>
      <xdr:row>9</xdr:row>
      <xdr:rowOff>530732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79F56E96-9DE8-42A8-A13D-3FCDEB18A19A}"/>
            </a:ext>
          </a:extLst>
        </xdr:cNvPr>
        <xdr:cNvGrpSpPr/>
      </xdr:nvGrpSpPr>
      <xdr:grpSpPr>
        <a:xfrm>
          <a:off x="6442710" y="294894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81BD182B-4A85-4BB0-AC91-B761751F91D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36DDA605-BB01-43B1-BEAC-FC7A8A2D14A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12</xdr:row>
      <xdr:rowOff>264160</xdr:rowOff>
    </xdr:from>
    <xdr:to>
      <xdr:col>7</xdr:col>
      <xdr:colOff>628354</xdr:colOff>
      <xdr:row>12</xdr:row>
      <xdr:rowOff>551052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278557B6-49CB-4B33-811D-D8028A2C3583}"/>
            </a:ext>
          </a:extLst>
        </xdr:cNvPr>
        <xdr:cNvGrpSpPr/>
      </xdr:nvGrpSpPr>
      <xdr:grpSpPr>
        <a:xfrm>
          <a:off x="6442710" y="409321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218C18CC-FD95-4AED-85EA-29F588E256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3EA6E841-0A6E-4217-9FB6-A83F69BEED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15</xdr:row>
      <xdr:rowOff>269240</xdr:rowOff>
    </xdr:from>
    <xdr:to>
      <xdr:col>7</xdr:col>
      <xdr:colOff>628354</xdr:colOff>
      <xdr:row>15</xdr:row>
      <xdr:rowOff>556132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6D2BDD95-86D1-42E2-A56E-210F2335B9AA}"/>
            </a:ext>
          </a:extLst>
        </xdr:cNvPr>
        <xdr:cNvGrpSpPr/>
      </xdr:nvGrpSpPr>
      <xdr:grpSpPr>
        <a:xfrm>
          <a:off x="6442710" y="5231765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3C7D8A63-68A9-4173-9D5A-B07A3E878AF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FE5F84CA-A395-4453-88AB-A9C4B3C66B7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18</xdr:row>
      <xdr:rowOff>289560</xdr:rowOff>
    </xdr:from>
    <xdr:to>
      <xdr:col>7</xdr:col>
      <xdr:colOff>628354</xdr:colOff>
      <xdr:row>18</xdr:row>
      <xdr:rowOff>576452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8F6F6B35-7078-4E4E-BF5B-40194773FE26}"/>
            </a:ext>
          </a:extLst>
        </xdr:cNvPr>
        <xdr:cNvGrpSpPr/>
      </xdr:nvGrpSpPr>
      <xdr:grpSpPr>
        <a:xfrm>
          <a:off x="6442710" y="637603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8BC0A8B5-9A7A-45A0-86AE-48940F8E44F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92570DD0-8D74-4002-BA70-0552B25734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C597A901-9EC8-4692-982D-88A6BD8AB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69151</xdr:colOff>
      <xdr:row>9</xdr:row>
      <xdr:rowOff>420199</xdr:rowOff>
    </xdr:from>
    <xdr:to>
      <xdr:col>7</xdr:col>
      <xdr:colOff>407335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0697753D-03C2-41B4-B7D7-42DC61CB5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1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9</xdr:row>
      <xdr:rowOff>420868</xdr:rowOff>
    </xdr:from>
    <xdr:to>
      <xdr:col>7</xdr:col>
      <xdr:colOff>825467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957715C7-8A5D-4104-B878-27BC633BD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0487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12</xdr:row>
      <xdr:rowOff>405259</xdr:rowOff>
    </xdr:from>
    <xdr:to>
      <xdr:col>7</xdr:col>
      <xdr:colOff>407335</xdr:colOff>
      <xdr:row>12</xdr:row>
      <xdr:rowOff>751958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2FF3B8FB-A42E-445F-B0B2-8441A5414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1" y="422287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12</xdr:row>
      <xdr:rowOff>405928</xdr:rowOff>
    </xdr:from>
    <xdr:to>
      <xdr:col>7</xdr:col>
      <xdr:colOff>825467</xdr:colOff>
      <xdr:row>12</xdr:row>
      <xdr:rowOff>737894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0150DE7E-7BBD-4E16-9FD4-38EBC8CAB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0487" y="42235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5BB0AD7E-BDA8-4979-91C8-7446A3EC2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12</xdr:row>
      <xdr:rowOff>368300</xdr:rowOff>
    </xdr:from>
    <xdr:to>
      <xdr:col>6</xdr:col>
      <xdr:colOff>621583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2B179AEE-1DEE-49D7-B417-5A81BC597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59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481E3E22-9D67-4014-A0D5-6292D936E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5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69151</xdr:colOff>
      <xdr:row>15</xdr:row>
      <xdr:rowOff>401429</xdr:rowOff>
    </xdr:from>
    <xdr:to>
      <xdr:col>7</xdr:col>
      <xdr:colOff>407335</xdr:colOff>
      <xdr:row>15</xdr:row>
      <xdr:rowOff>748128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504122CD-937F-4DBD-8161-3FD2315AF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1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508367</xdr:colOff>
      <xdr:row>15</xdr:row>
      <xdr:rowOff>402098</xdr:rowOff>
    </xdr:from>
    <xdr:to>
      <xdr:col>7</xdr:col>
      <xdr:colOff>825467</xdr:colOff>
      <xdr:row>15</xdr:row>
      <xdr:rowOff>734064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45A93ED0-4266-4D04-BBDF-FA39FF559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0487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283402</xdr:colOff>
      <xdr:row>18</xdr:row>
      <xdr:rowOff>372608</xdr:rowOff>
    </xdr:from>
    <xdr:to>
      <xdr:col>6</xdr:col>
      <xdr:colOff>621586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C23DB44C-FD7B-498B-B301-3A21DF67C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6362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69154</xdr:colOff>
      <xdr:row>18</xdr:row>
      <xdr:rowOff>401432</xdr:rowOff>
    </xdr:from>
    <xdr:to>
      <xdr:col>7</xdr:col>
      <xdr:colOff>407338</xdr:colOff>
      <xdr:row>18</xdr:row>
      <xdr:rowOff>748131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31F8FA0B-5F8B-4884-94BA-066E6A88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1274" y="6466952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76" name="Picture 239">
          <a:extLst>
            <a:ext uri="{FF2B5EF4-FFF2-40B4-BE49-F238E27FC236}">
              <a16:creationId xmlns:a16="http://schemas.microsoft.com/office/drawing/2014/main" id="{ECAC9BC9-1CAC-414C-9604-00B556412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77" name="Picture 17">
          <a:extLst>
            <a:ext uri="{FF2B5EF4-FFF2-40B4-BE49-F238E27FC236}">
              <a16:creationId xmlns:a16="http://schemas.microsoft.com/office/drawing/2014/main" id="{94B0E030-73A1-49E3-AC94-CB430099E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39FA5A14-D8C1-4FEA-A797-3A19874BB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49" name="Picture 148">
          <a:extLst>
            <a:ext uri="{FF2B5EF4-FFF2-40B4-BE49-F238E27FC236}">
              <a16:creationId xmlns:a16="http://schemas.microsoft.com/office/drawing/2014/main" id="{42643AC7-13CB-4AFF-9F25-AB282A32C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0" name="Rectangle 119">
          <a:extLst>
            <a:ext uri="{FF2B5EF4-FFF2-40B4-BE49-F238E27FC236}">
              <a16:creationId xmlns:a16="http://schemas.microsoft.com/office/drawing/2014/main" id="{89DEB4AA-1EC0-4C36-BFCC-2FC98698E1E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1" name="Picture 13">
          <a:extLst>
            <a:ext uri="{FF2B5EF4-FFF2-40B4-BE49-F238E27FC236}">
              <a16:creationId xmlns:a16="http://schemas.microsoft.com/office/drawing/2014/main" id="{1E886A2E-89AD-406F-B01F-661DBBE2E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E4F3E562-0EFD-446F-A844-AAB441DEB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32EA8633-99A8-480C-A01E-A7DCB453F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4" name="Pentagone régulier 49">
          <a:extLst>
            <a:ext uri="{FF2B5EF4-FFF2-40B4-BE49-F238E27FC236}">
              <a16:creationId xmlns:a16="http://schemas.microsoft.com/office/drawing/2014/main" id="{48B46AE4-D320-4366-9721-EE9FAB305F7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0" name="Freeform: Shape 129">
          <a:extLst>
            <a:ext uri="{FF2B5EF4-FFF2-40B4-BE49-F238E27FC236}">
              <a16:creationId xmlns:a16="http://schemas.microsoft.com/office/drawing/2014/main" id="{D20860D8-C764-4B0A-AEBE-004E968BD8A0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FBBDA6D1-EA69-4861-82F5-48F558CA203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BC397B95-CAAD-4EDD-881D-246300617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2BC556AB-9FF2-4C7D-8A8F-31EF7591A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A098110D-E0A6-46DC-A305-49EEFFC89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CD931D55-6C3B-4FA9-B1F8-44F8570AF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id="{30B7286B-128F-44E3-B521-1964E27F99B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374579B1-6F1E-49A8-AB72-A2F2D405D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EE1E1F4E-7318-4937-B088-516DDB7F8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449DBC0E-FD97-44C2-92C3-ECCBFCD69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E3CEE08D-5BBC-441C-92D1-0BEE32B2F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3445EDA4-9468-48F0-9695-46001BDC1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EA29CBC8-3DAF-462D-A745-D3E4BF9F5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C7BF4A80-564D-4D93-B0C2-ADA175D36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E618F5B5-BA5B-41C6-BB85-A3B1320F5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3A576F8A-1B2F-4623-829C-DA1D1E00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0" name="Oval 149">
          <a:extLst>
            <a:ext uri="{FF2B5EF4-FFF2-40B4-BE49-F238E27FC236}">
              <a16:creationId xmlns:a16="http://schemas.microsoft.com/office/drawing/2014/main" id="{3161ED2E-BDF4-42EC-B840-92C5198E1EEA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880684A2-C3C1-446C-AB8F-934AD29CC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DF7A4F25-D486-46B6-97E4-D91098CEF2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B48A6E3C-C14B-41AF-950D-F6D3D0C026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976DA525-60E4-4010-A283-03A2A42890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C129C640-C953-48E8-BE04-0B7450C94D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344F2F88-68A2-4AC2-85AE-8238B59032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BD3B579-66C9-4645-A4A6-B089BB48C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72F054A3-2517-4ACA-B28A-7E7E71F374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58509BBE-7E52-47FF-A2E0-0E4FBBF2E2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C200DE42-88A8-4F47-9705-64092FBF2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ACD0977-C5C8-4EF3-8C8F-C934AF07F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FF5FB037-DE3D-418D-9109-F4FC6A9CB4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2152EC1-0F57-43BF-B09D-9F7A1D9EDF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3530175-D414-4BD7-A546-1C5A301230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C158D61C-4A2A-403E-A760-CE4F520D0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34A4BD59-22ED-4495-A1CC-E0C7D1F96B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112EF74-F076-4DCB-BE67-923BAD9DE8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262214A-1FA6-4A42-9EFD-1496CC350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927ADD5B-1764-42F4-8F45-7E44CDCEC2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6C83364-C917-4D61-9631-3F27C8A445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9D046871-16D6-40E9-AD48-1C01955C96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2BF41320-BA78-4068-96FC-DE9FF26F036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385F0E49-B0B9-43EF-9B4C-2C440EAC30A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84891B74-B141-4F3F-9984-5CBA952F5F1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41F4F87-F2FF-400F-BAB2-992AD8128CE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F4DF37DA-DB07-4157-B85C-5DE0C52D4EF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80E72229-CE2A-4150-9A8D-F10E9D441B5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320040</xdr:colOff>
      <xdr:row>12</xdr:row>
      <xdr:rowOff>220980</xdr:rowOff>
    </xdr:from>
    <xdr:to>
      <xdr:col>1</xdr:col>
      <xdr:colOff>658834</xdr:colOff>
      <xdr:row>12</xdr:row>
      <xdr:rowOff>507872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B75BE20F-98ED-4C24-BFDE-3BB96F87246B}"/>
            </a:ext>
          </a:extLst>
        </xdr:cNvPr>
        <xdr:cNvGrpSpPr/>
      </xdr:nvGrpSpPr>
      <xdr:grpSpPr>
        <a:xfrm>
          <a:off x="472440" y="405003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EC057415-5AF3-4913-A1A1-2B0AF9A21A1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49CFE954-1E57-4783-AEEF-61CDEE8654D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15</xdr:row>
      <xdr:rowOff>226060</xdr:rowOff>
    </xdr:from>
    <xdr:to>
      <xdr:col>1</xdr:col>
      <xdr:colOff>658834</xdr:colOff>
      <xdr:row>15</xdr:row>
      <xdr:rowOff>512952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4BF3FEAA-BF8D-4C8D-8EBD-93AA7B396119}"/>
            </a:ext>
          </a:extLst>
        </xdr:cNvPr>
        <xdr:cNvGrpSpPr/>
      </xdr:nvGrpSpPr>
      <xdr:grpSpPr>
        <a:xfrm>
          <a:off x="472440" y="518858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71334EE5-8BE5-4575-8612-ECE3EA3FC9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E342411E-585D-4271-9BB4-533398123BD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18</xdr:row>
      <xdr:rowOff>246380</xdr:rowOff>
    </xdr:from>
    <xdr:to>
      <xdr:col>1</xdr:col>
      <xdr:colOff>658834</xdr:colOff>
      <xdr:row>18</xdr:row>
      <xdr:rowOff>533272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D65DBCA6-24AE-4B95-955A-7F9DB678C4AB}"/>
            </a:ext>
          </a:extLst>
        </xdr:cNvPr>
        <xdr:cNvGrpSpPr/>
      </xdr:nvGrpSpPr>
      <xdr:grpSpPr>
        <a:xfrm>
          <a:off x="472440" y="633285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F94E4D70-46FD-4938-BC0C-2C8CD684B6B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6A4C170E-E6DB-490D-9172-E1595DDE1CC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21</xdr:row>
      <xdr:rowOff>266700</xdr:rowOff>
    </xdr:from>
    <xdr:to>
      <xdr:col>1</xdr:col>
      <xdr:colOff>658834</xdr:colOff>
      <xdr:row>21</xdr:row>
      <xdr:rowOff>553592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00E9F79D-3F75-4FCA-ABBB-6F528F6A2B6E}"/>
            </a:ext>
          </a:extLst>
        </xdr:cNvPr>
        <xdr:cNvGrpSpPr/>
      </xdr:nvGrpSpPr>
      <xdr:grpSpPr>
        <a:xfrm>
          <a:off x="472440" y="747712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0F1B56D4-E2EF-4606-9D8B-96F66964CA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930062EB-48CC-4E82-AEC8-6153818C866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CC94BEB-AA4F-4B36-AEFD-F5657C87B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100575</xdr:colOff>
      <xdr:row>12</xdr:row>
      <xdr:rowOff>333787</xdr:rowOff>
    </xdr:from>
    <xdr:to>
      <xdr:col>1</xdr:col>
      <xdr:colOff>438759</xdr:colOff>
      <xdr:row>12</xdr:row>
      <xdr:rowOff>680486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998573F3-FB3B-4F92-8EAD-8636ED82F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5" y="415140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12</xdr:row>
      <xdr:rowOff>334456</xdr:rowOff>
    </xdr:from>
    <xdr:to>
      <xdr:col>1</xdr:col>
      <xdr:colOff>856891</xdr:colOff>
      <xdr:row>12</xdr:row>
      <xdr:rowOff>666422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3013173B-1617-4420-AB82-B10B16C9A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951" y="4152076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15</xdr:row>
      <xdr:rowOff>310991</xdr:rowOff>
    </xdr:from>
    <xdr:to>
      <xdr:col>1</xdr:col>
      <xdr:colOff>438759</xdr:colOff>
      <xdr:row>15</xdr:row>
      <xdr:rowOff>657690</xdr:rowOff>
    </xdr:to>
    <xdr:pic>
      <xdr:nvPicPr>
        <xdr:cNvPr id="4" name="Picture 272">
          <a:extLst>
            <a:ext uri="{FF2B5EF4-FFF2-40B4-BE49-F238E27FC236}">
              <a16:creationId xmlns:a16="http://schemas.microsoft.com/office/drawing/2014/main" id="{FFF73B3E-E37E-4015-91EF-DCC6D21A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5" y="5256371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15</xdr:row>
      <xdr:rowOff>311660</xdr:rowOff>
    </xdr:from>
    <xdr:to>
      <xdr:col>1</xdr:col>
      <xdr:colOff>856891</xdr:colOff>
      <xdr:row>15</xdr:row>
      <xdr:rowOff>643626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2FB78D17-101F-40ED-A1FB-AF1940810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951" y="5257040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6" name="Picture 273">
          <a:extLst>
            <a:ext uri="{FF2B5EF4-FFF2-40B4-BE49-F238E27FC236}">
              <a16:creationId xmlns:a16="http://schemas.microsoft.com/office/drawing/2014/main" id="{2B8DD68F-F671-412F-9E5D-A167FC9E0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12</xdr:row>
      <xdr:rowOff>368300</xdr:rowOff>
    </xdr:from>
    <xdr:to>
      <xdr:col>7</xdr:col>
      <xdr:colOff>605866</xdr:colOff>
      <xdr:row>12</xdr:row>
      <xdr:rowOff>706895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40189376-9D4B-4013-94F8-985948C04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2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B6983CD1-D618-47D0-A48D-397586268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2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100575</xdr:colOff>
      <xdr:row>18</xdr:row>
      <xdr:rowOff>315017</xdr:rowOff>
    </xdr:from>
    <xdr:to>
      <xdr:col>1</xdr:col>
      <xdr:colOff>438759</xdr:colOff>
      <xdr:row>18</xdr:row>
      <xdr:rowOff>661716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7340B2D2-FAA7-4DBA-8654-F036FB35E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5" y="6380537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539791</xdr:colOff>
      <xdr:row>18</xdr:row>
      <xdr:rowOff>315686</xdr:rowOff>
    </xdr:from>
    <xdr:to>
      <xdr:col>1</xdr:col>
      <xdr:colOff>856891</xdr:colOff>
      <xdr:row>18</xdr:row>
      <xdr:rowOff>647652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1FFCE85F-143C-4689-AE6D-15EB659E1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951" y="6381206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267685</xdr:colOff>
      <xdr:row>18</xdr:row>
      <xdr:rowOff>372608</xdr:rowOff>
    </xdr:from>
    <xdr:to>
      <xdr:col>7</xdr:col>
      <xdr:colOff>605869</xdr:colOff>
      <xdr:row>18</xdr:row>
      <xdr:rowOff>711203</xdr:rowOff>
    </xdr:to>
    <xdr:pic>
      <xdr:nvPicPr>
        <xdr:cNvPr id="16" name="Picture 273">
          <a:extLst>
            <a:ext uri="{FF2B5EF4-FFF2-40B4-BE49-F238E27FC236}">
              <a16:creationId xmlns:a16="http://schemas.microsoft.com/office/drawing/2014/main" id="{F6B83F00-5C37-45F0-B0F9-4B5B01B06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9805" y="6438128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100578</xdr:colOff>
      <xdr:row>21</xdr:row>
      <xdr:rowOff>315020</xdr:rowOff>
    </xdr:from>
    <xdr:to>
      <xdr:col>1</xdr:col>
      <xdr:colOff>438762</xdr:colOff>
      <xdr:row>21</xdr:row>
      <xdr:rowOff>661719</xdr:rowOff>
    </xdr:to>
    <xdr:pic>
      <xdr:nvPicPr>
        <xdr:cNvPr id="17" name="Picture 272">
          <a:extLst>
            <a:ext uri="{FF2B5EF4-FFF2-40B4-BE49-F238E27FC236}">
              <a16:creationId xmlns:a16="http://schemas.microsoft.com/office/drawing/2014/main" id="{AA43D74A-352A-4D7F-A78E-6A3A7361E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738" y="7500680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5" name="Picture 239">
          <a:extLst>
            <a:ext uri="{FF2B5EF4-FFF2-40B4-BE49-F238E27FC236}">
              <a16:creationId xmlns:a16="http://schemas.microsoft.com/office/drawing/2014/main" id="{F8FDB516-3658-4E6B-BB1C-0B3DC6BCC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C2CB1B5D-3776-468D-A37E-E5AA5E0C0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B059EF3D-6BEC-4263-9CF2-EDF920DFC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59" name="Picture 158">
          <a:extLst>
            <a:ext uri="{FF2B5EF4-FFF2-40B4-BE49-F238E27FC236}">
              <a16:creationId xmlns:a16="http://schemas.microsoft.com/office/drawing/2014/main" id="{7285CDC6-6F7A-4749-BE50-0896666D1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674FD8CE-D9D5-4A63-A93D-79314879088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0" name="Picture 13">
          <a:extLst>
            <a:ext uri="{FF2B5EF4-FFF2-40B4-BE49-F238E27FC236}">
              <a16:creationId xmlns:a16="http://schemas.microsoft.com/office/drawing/2014/main" id="{E1C0C235-65A5-42B7-92B3-733B6DC80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1" name="Picture 17">
          <a:extLst>
            <a:ext uri="{FF2B5EF4-FFF2-40B4-BE49-F238E27FC236}">
              <a16:creationId xmlns:a16="http://schemas.microsoft.com/office/drawing/2014/main" id="{80217795-E88C-4D3B-87DE-7D021B8BF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2" name="Picture 273">
          <a:extLst>
            <a:ext uri="{FF2B5EF4-FFF2-40B4-BE49-F238E27FC236}">
              <a16:creationId xmlns:a16="http://schemas.microsoft.com/office/drawing/2014/main" id="{BBD1B971-8180-4F44-96D2-73237337E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3" name="Pentagone régulier 49">
          <a:extLst>
            <a:ext uri="{FF2B5EF4-FFF2-40B4-BE49-F238E27FC236}">
              <a16:creationId xmlns:a16="http://schemas.microsoft.com/office/drawing/2014/main" id="{EC1A51DF-7679-4948-A0C3-47A6B7945EC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4" name="Freeform: Shape 133">
          <a:extLst>
            <a:ext uri="{FF2B5EF4-FFF2-40B4-BE49-F238E27FC236}">
              <a16:creationId xmlns:a16="http://schemas.microsoft.com/office/drawing/2014/main" id="{76FC052A-FB1C-4191-ABB6-6BF22E29A85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5" name="Freeform: Shape 134">
          <a:extLst>
            <a:ext uri="{FF2B5EF4-FFF2-40B4-BE49-F238E27FC236}">
              <a16:creationId xmlns:a16="http://schemas.microsoft.com/office/drawing/2014/main" id="{CED1AEF9-3F1A-4419-A2AA-CA27E605472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4FD9F175-98B8-41C7-8FCF-A79E02955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2AA409D3-89C4-4490-89D9-C082044B1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E21D25B6-46A5-4AE0-8037-2AC5E6B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7BCDB0F0-3260-4D36-BF01-01C0A17F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0" name="Pentagone régulier 49">
          <a:extLst>
            <a:ext uri="{FF2B5EF4-FFF2-40B4-BE49-F238E27FC236}">
              <a16:creationId xmlns:a16="http://schemas.microsoft.com/office/drawing/2014/main" id="{70BBB871-2C90-4AE8-948C-FECDE974F01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1718ACBD-A274-4B43-B8E1-F9CA16844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01D2C8E9-D755-4374-8E7D-906557CD2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989B8A55-6D44-4AA3-B5FD-458EF008B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id="{5AA6B7B8-BC09-411F-83F3-DD7D0B87A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id="{B11FD1AA-4D65-4A67-BFDD-122CA4BE3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56E0F71B-54D0-4FAC-A745-DA2D1655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C64D7F1E-CAFC-49F8-92CA-78A835A6D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F625CBD5-C30A-47DF-B875-19F5457B5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24F17D16-DCD6-46BA-A1D7-82633E5CC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0" name="Oval 149">
          <a:extLst>
            <a:ext uri="{FF2B5EF4-FFF2-40B4-BE49-F238E27FC236}">
              <a16:creationId xmlns:a16="http://schemas.microsoft.com/office/drawing/2014/main" id="{3923F365-4040-4E1B-AF86-56980DA92DBE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603A34F2-1A82-4A53-93C6-163CD1094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17BB2B60-65F8-456B-B165-F5A2CDE78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1F82ED58-E1E3-4AF1-B5BA-791D89E27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5CB2EA3-46B0-4761-841C-6F01DE46C7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5DB20094-BBD9-46A9-9BDD-4D65409FEC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1A2158A-B58F-4A49-B1ED-552168A4F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42F361E1-3277-4EBC-BF87-6CFE8316B2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B20A25BA-48DF-4163-9372-33EDECF71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751EB91-1A1E-4DC7-9D6A-E075C53A3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7CA6A788-D149-40E9-9EBA-C5FF24B8B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EDC2AC8A-5437-4587-B24A-28AD4EE07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237820A-1F9D-4C68-ABD5-0E412A334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F58AEF2-6E9F-4D1C-A156-0748F6CD7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4563B3B4-5376-4721-99B2-A3E21CA00F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259FFDE6-B284-4438-85B3-D1319EE18E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E3070A9F-A8B7-4971-A0C0-A3A9EB43E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7C5F852-9845-41BA-A1D3-82B152319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5B0C59B-69F4-44EE-8AB8-5AD2CFD004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55FD6FC-837A-4806-BD8D-1E46CD41AC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A2E90D3-6ECB-429C-BC71-5CEF18074A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D5AC56F3-F7AB-473A-A3E5-C99C380541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93CE5169-F927-4F39-B870-F5B6DA85A5A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C217A65A-DABD-4A34-BD96-ED1318AAD60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id="{883B90F7-D8E8-4902-8D06-723EC050A7F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05BABDE4-381E-48E8-8787-6826FDB000B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183A37C8-AF05-400D-9E97-2B8B4EFD1EA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83" name="Oval 82">
          <a:extLst>
            <a:ext uri="{FF2B5EF4-FFF2-40B4-BE49-F238E27FC236}">
              <a16:creationId xmlns:a16="http://schemas.microsoft.com/office/drawing/2014/main" id="{E7DD3932-7105-4841-91DE-8A2F64E9381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289560</xdr:colOff>
      <xdr:row>12</xdr:row>
      <xdr:rowOff>266700</xdr:rowOff>
    </xdr:from>
    <xdr:to>
      <xdr:col>2</xdr:col>
      <xdr:colOff>628354</xdr:colOff>
      <xdr:row>12</xdr:row>
      <xdr:rowOff>553592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E6ABEC8F-4923-4E62-A071-B1D576EA6F5C}"/>
            </a:ext>
          </a:extLst>
        </xdr:cNvPr>
        <xdr:cNvGrpSpPr/>
      </xdr:nvGrpSpPr>
      <xdr:grpSpPr>
        <a:xfrm>
          <a:off x="1442085" y="4095750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id="{614209CB-CB11-4222-A200-AC4E293B73A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id="{248A4B79-9250-48B5-8AB6-6F3ED10B7CB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15</xdr:row>
      <xdr:rowOff>271780</xdr:rowOff>
    </xdr:from>
    <xdr:to>
      <xdr:col>2</xdr:col>
      <xdr:colOff>628354</xdr:colOff>
      <xdr:row>15</xdr:row>
      <xdr:rowOff>558672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93375255-A5A2-4015-B43A-C0E6D6A08F55}"/>
            </a:ext>
          </a:extLst>
        </xdr:cNvPr>
        <xdr:cNvGrpSpPr/>
      </xdr:nvGrpSpPr>
      <xdr:grpSpPr>
        <a:xfrm>
          <a:off x="1442085" y="5234305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EF62E1E6-7871-424A-850B-79ADBE6926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4DD16FDD-47DA-4468-BA72-7AB6395722B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292100</xdr:rowOff>
    </xdr:from>
    <xdr:to>
      <xdr:col>2</xdr:col>
      <xdr:colOff>628354</xdr:colOff>
      <xdr:row>18</xdr:row>
      <xdr:rowOff>578992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92FE3363-B6DB-4AAB-B98F-0BFA1173E3A8}"/>
            </a:ext>
          </a:extLst>
        </xdr:cNvPr>
        <xdr:cNvGrpSpPr/>
      </xdr:nvGrpSpPr>
      <xdr:grpSpPr>
        <a:xfrm>
          <a:off x="1442085" y="637857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4CBD58CC-A3F1-4C28-88E2-D3A615C4843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B4BB7CA7-B93C-46E4-B63B-E3D61B9E43B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21</xdr:row>
      <xdr:rowOff>312420</xdr:rowOff>
    </xdr:from>
    <xdr:to>
      <xdr:col>2</xdr:col>
      <xdr:colOff>628354</xdr:colOff>
      <xdr:row>21</xdr:row>
      <xdr:rowOff>599312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CD627541-74E8-4742-B37F-26E22010DD3B}"/>
            </a:ext>
          </a:extLst>
        </xdr:cNvPr>
        <xdr:cNvGrpSpPr/>
      </xdr:nvGrpSpPr>
      <xdr:grpSpPr>
        <a:xfrm>
          <a:off x="1442085" y="7522845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CE83A4D4-92B1-4853-A048-0071E9BBC0D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597EDF48-F10D-4861-8ECF-2EB68689AFB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5B50504B-86AA-4EBE-A4C4-6BB24B4D6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EA2D80E8-EB90-4BC7-A63B-EA87721E7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B45DE1F3-D67E-4797-9547-62ABF29EF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409311</xdr:colOff>
      <xdr:row>12</xdr:row>
      <xdr:rowOff>337348</xdr:rowOff>
    </xdr:from>
    <xdr:to>
      <xdr:col>2</xdr:col>
      <xdr:colOff>726411</xdr:colOff>
      <xdr:row>12</xdr:row>
      <xdr:rowOff>669314</xdr:rowOff>
    </xdr:to>
    <xdr:pic>
      <xdr:nvPicPr>
        <xdr:cNvPr id="4" name="Picture 17">
          <a:extLst>
            <a:ext uri="{FF2B5EF4-FFF2-40B4-BE49-F238E27FC236}">
              <a16:creationId xmlns:a16="http://schemas.microsoft.com/office/drawing/2014/main" id="{583D4568-96F8-4865-AC95-5FFAB72C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45631" y="42159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A13B094A-E5A0-427B-AA62-0B3A06D75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372605</xdr:rowOff>
    </xdr:from>
    <xdr:to>
      <xdr:col>1</xdr:col>
      <xdr:colOff>621587</xdr:colOff>
      <xdr:row>15</xdr:row>
      <xdr:rowOff>711200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FBE7C69F-D968-48F2-B208-9444D6409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69155</xdr:colOff>
      <xdr:row>15</xdr:row>
      <xdr:rowOff>401429</xdr:rowOff>
    </xdr:from>
    <xdr:to>
      <xdr:col>2</xdr:col>
      <xdr:colOff>407339</xdr:colOff>
      <xdr:row>15</xdr:row>
      <xdr:rowOff>748128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BA214ED4-818F-4C87-AEAD-9008FE540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534680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15</xdr:row>
      <xdr:rowOff>402098</xdr:rowOff>
    </xdr:from>
    <xdr:to>
      <xdr:col>2</xdr:col>
      <xdr:colOff>825471</xdr:colOff>
      <xdr:row>15</xdr:row>
      <xdr:rowOff>734064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22DCE8C6-9DDE-421D-847C-3EC10714B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53474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2" name="Picture 239">
          <a:extLst>
            <a:ext uri="{FF2B5EF4-FFF2-40B4-BE49-F238E27FC236}">
              <a16:creationId xmlns:a16="http://schemas.microsoft.com/office/drawing/2014/main" id="{10A94693-0B8A-4353-A42A-57F3F7539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3" name="Picture 17">
          <a:extLst>
            <a:ext uri="{FF2B5EF4-FFF2-40B4-BE49-F238E27FC236}">
              <a16:creationId xmlns:a16="http://schemas.microsoft.com/office/drawing/2014/main" id="{4BBD0894-8181-4499-AD3D-805C1B89F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5" name="Picture 273">
          <a:extLst>
            <a:ext uri="{FF2B5EF4-FFF2-40B4-BE49-F238E27FC236}">
              <a16:creationId xmlns:a16="http://schemas.microsoft.com/office/drawing/2014/main" id="{934C8712-74FB-4B7D-85E2-44B677D9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274320</xdr:colOff>
      <xdr:row>0</xdr:row>
      <xdr:rowOff>0</xdr:rowOff>
    </xdr:from>
    <xdr:ext cx="1401884" cy="782442"/>
    <xdr:pic>
      <xdr:nvPicPr>
        <xdr:cNvPr id="156" name="Picture 155">
          <a:extLst>
            <a:ext uri="{FF2B5EF4-FFF2-40B4-BE49-F238E27FC236}">
              <a16:creationId xmlns:a16="http://schemas.microsoft.com/office/drawing/2014/main" id="{085FE391-2BDB-44BE-BD61-BB255E481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072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05499D26-C745-471C-AEE2-139AD77A81F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D92132E3-7899-4FD4-98C8-04BED6206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F6EDE431-E154-4A11-AC81-E9F1DAEBE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660FE039-A8BA-49C7-BEFE-F59346654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27D44B88-2346-4B31-B03A-88507A4D2FB8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2510B42B-8CF2-4F23-A403-48D2E171F08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C37EBA82-52EE-44B4-8EF6-E440333F1A2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FA769C9C-C18F-4916-B607-403803E93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49D92F6F-C493-4DC4-A3E5-A3E45F62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6CB33313-CBC1-442D-9DD9-99E93225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EF8D9A4F-3F1F-423B-BA2B-92BBB8452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EDE2E3BE-B6CE-4A99-895E-992D821BF09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D20CC742-DFC6-4245-B209-F9BD0501D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2037A44A-2D09-4C88-B9EB-F8B703324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E48CD8BB-4966-4670-A18C-844DCCAE5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A445B930-DAFF-4748-B095-48BF6110D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0811331B-4FB0-4189-933D-F69A7232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8013A079-B27B-47B8-853D-742A7C466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62EC725A-FAE1-4C65-A091-940B5E2AE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EEC99E42-83FF-4CA2-9E92-0114969AE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27394901-F100-4A1E-817D-D381C307C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E55FE60B-2F0B-4EC3-8BC2-621968137A06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B745ABB7-0A89-4D88-89F8-C8D2708B00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D581DB4B-283C-4B2E-9754-7C8FA1A72C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C66EA9C-E0AA-4014-9CBF-1B7090A52A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BC4D7D98-34DC-463D-A355-B4FA443090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6C24A564-22F7-43F0-8A6C-010388A75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EF72ED-D876-4695-B078-AB8C16A2F9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D178C14-FC60-4143-BC59-7D92F9003B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5DD1803E-32A7-4F78-A4B4-7C351E138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4CCC187-403A-4622-99BB-A2047414A6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50E5A0EA-3AD4-4917-90D5-2D598CB7AE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13C3070C-A91F-47ED-8A68-2DCBFA2777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A580D6E2-99A2-41A5-A133-BBFE94A9D2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CA5A9972-9257-4539-8475-107C17144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2434EF2-AFE6-404C-B2BD-9CC3367991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F8FDEA6-8AE2-411A-83A3-040D6B23E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D418F11-8192-45BB-9151-343CCFB43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9D2D08ED-1DEB-41CA-9515-CBC8FF5C37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9D8DD95A-6EBD-43D1-BA46-73FABD7A9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340187F6-3A3E-4647-8174-A9E6257EFE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CB17ED4-6EAB-449D-BA45-F879D20D21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098E597-5A9A-4958-845E-6B30A77C0F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C10B071F-64F1-42E6-A718-19A91F450ED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28320352-1E84-4A25-B94A-667D464F075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A421095C-A3C8-4C3D-81DE-AA6D3BE0F2B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315C04E8-A2E3-4673-B845-1194F0ABD78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DEB2EBFC-C57A-4609-A41C-C66259F6868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7ED71C0B-E2BA-436B-B6F4-625920D1D56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289560</xdr:colOff>
      <xdr:row>9</xdr:row>
      <xdr:rowOff>205740</xdr:rowOff>
    </xdr:from>
    <xdr:to>
      <xdr:col>3</xdr:col>
      <xdr:colOff>628354</xdr:colOff>
      <xdr:row>9</xdr:row>
      <xdr:rowOff>492632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F5E6AA7C-6D4E-44EC-B350-BABAA7C45E10}"/>
            </a:ext>
          </a:extLst>
        </xdr:cNvPr>
        <xdr:cNvGrpSpPr/>
      </xdr:nvGrpSpPr>
      <xdr:grpSpPr>
        <a:xfrm>
          <a:off x="2442210" y="291084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8A325B4D-21B0-4895-8CB6-51F6A940044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5B841A15-309F-40B9-B4A6-7221E7EBCDA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152400</xdr:colOff>
      <xdr:row>12</xdr:row>
      <xdr:rowOff>226060</xdr:rowOff>
    </xdr:from>
    <xdr:to>
      <xdr:col>2</xdr:col>
      <xdr:colOff>491194</xdr:colOff>
      <xdr:row>12</xdr:row>
      <xdr:rowOff>512952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7F97D55D-88E1-405D-A873-1471708D750B}"/>
            </a:ext>
          </a:extLst>
        </xdr:cNvPr>
        <xdr:cNvGrpSpPr/>
      </xdr:nvGrpSpPr>
      <xdr:grpSpPr>
        <a:xfrm>
          <a:off x="1304925" y="405511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E37D896A-FDE7-411C-B173-3CD152D130D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915D152C-684E-4D4D-8352-F8A531D7DF8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289560</xdr:colOff>
      <xdr:row>15</xdr:row>
      <xdr:rowOff>231140</xdr:rowOff>
    </xdr:from>
    <xdr:to>
      <xdr:col>3</xdr:col>
      <xdr:colOff>628354</xdr:colOff>
      <xdr:row>15</xdr:row>
      <xdr:rowOff>518032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5B0A57C1-C02D-4091-A095-687EE3A3A5FB}"/>
            </a:ext>
          </a:extLst>
        </xdr:cNvPr>
        <xdr:cNvGrpSpPr/>
      </xdr:nvGrpSpPr>
      <xdr:grpSpPr>
        <a:xfrm>
          <a:off x="2442210" y="519366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C5DB49BB-84A3-4EDF-90B1-627002ED7D0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9D26D3DD-1213-4E42-B035-68FE8054AB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297180</xdr:colOff>
      <xdr:row>18</xdr:row>
      <xdr:rowOff>251460</xdr:rowOff>
    </xdr:from>
    <xdr:to>
      <xdr:col>2</xdr:col>
      <xdr:colOff>635974</xdr:colOff>
      <xdr:row>18</xdr:row>
      <xdr:rowOff>538352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870201F3-2425-4512-BA06-92F3B7938C92}"/>
            </a:ext>
          </a:extLst>
        </xdr:cNvPr>
        <xdr:cNvGrpSpPr/>
      </xdr:nvGrpSpPr>
      <xdr:grpSpPr>
        <a:xfrm>
          <a:off x="1449705" y="633793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911CEF1E-8F5F-49DF-9EBB-E2C4C5E1867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6559ABEE-8894-47BE-A00D-5479732AF3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283332</xdr:rowOff>
    </xdr:from>
    <xdr:to>
      <xdr:col>1</xdr:col>
      <xdr:colOff>621587</xdr:colOff>
      <xdr:row>12</xdr:row>
      <xdr:rowOff>621927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0426D64D-1E34-41D4-9E19-98593AF33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112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9BDFD851-BB86-42C4-8821-6708A4086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0A816717-AA94-425D-B06C-769BB07C6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372605</xdr:rowOff>
    </xdr:from>
    <xdr:to>
      <xdr:col>2</xdr:col>
      <xdr:colOff>637294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EDA59670-36A0-4523-AD12-0DED0CFA7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id="{C042CB0B-9AB5-4BF1-A4D2-DCF928F8C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050BA3FA-FA14-4314-904E-32C36C975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431596</xdr:colOff>
      <xdr:row>12</xdr:row>
      <xdr:rowOff>337348</xdr:rowOff>
    </xdr:from>
    <xdr:to>
      <xdr:col>3</xdr:col>
      <xdr:colOff>748696</xdr:colOff>
      <xdr:row>12</xdr:row>
      <xdr:rowOff>669314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1582E63F-AA0A-426B-88D4-915C1D8CC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67076" y="415496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15</xdr:row>
      <xdr:rowOff>363329</xdr:rowOff>
    </xdr:from>
    <xdr:to>
      <xdr:col>3</xdr:col>
      <xdr:colOff>422004</xdr:colOff>
      <xdr:row>15</xdr:row>
      <xdr:rowOff>710028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id="{C36EECBE-A783-4CDA-AFC9-BE5AB544F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15</xdr:row>
      <xdr:rowOff>363998</xdr:rowOff>
    </xdr:from>
    <xdr:to>
      <xdr:col>3</xdr:col>
      <xdr:colOff>840136</xdr:colOff>
      <xdr:row>15</xdr:row>
      <xdr:rowOff>695964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0E4D1437-EEE3-41C0-BB1C-39226C245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4" name="Picture 239">
          <a:extLst>
            <a:ext uri="{FF2B5EF4-FFF2-40B4-BE49-F238E27FC236}">
              <a16:creationId xmlns:a16="http://schemas.microsoft.com/office/drawing/2014/main" id="{BDAFA91E-9D9A-451D-8147-A5C7C0E9D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86CF635B-4BCB-4A0F-A23B-4971647A5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7B20E64F-D8DC-48D3-BF29-6E1819121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58" name="Picture 157">
          <a:extLst>
            <a:ext uri="{FF2B5EF4-FFF2-40B4-BE49-F238E27FC236}">
              <a16:creationId xmlns:a16="http://schemas.microsoft.com/office/drawing/2014/main" id="{A2CE0B2D-0E95-483C-8830-A0158720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id="{B5D0DC7F-7033-4974-84E5-6C915780B98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id="{ABF68528-841E-439D-AA5E-459DBC24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1EEBE54F-0D7C-4F9A-A571-789DDC43A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AB267D15-E996-45C0-814B-9B1157E69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id="{BE2211F0-2CB6-46A7-AEBE-93D4593D40D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F8F6C875-DA3F-4D3F-A2E5-A65213B1E75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id="{E20B78C2-5C9C-4285-82E7-6552AE44E3D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5CB6B9A3-B3C6-47E8-8B7A-12C2309ED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3C4CA9CA-CD39-4082-AEA8-BEFD4B63E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32275B7F-F4E4-435D-A876-F56E07803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6EFA4F53-B1BF-48BE-AC29-539545CA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id="{A4C84D74-DAFA-438D-9034-6EFF1CD213A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342E94C7-A9CE-45A7-9C03-DA25BD3BB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39898F1E-BAD3-4EA5-84A4-8E74EC30B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23592ADE-3318-4F8B-9C68-EC4FBA006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80281EAF-F26D-405D-BFEF-9AC6C0FD0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3B5C51AA-92BE-4839-80B7-B1BF3E779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9D6A61DF-9439-49F7-AD10-56AFF5159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4D639A4B-5EA3-485F-9F45-450B90E48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267FA08E-FDB0-4590-B6FE-E1F0B6FC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450AADD4-650D-49A0-A9DF-390F47F1D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E5FBE246-3E08-4877-86B1-526BCEB36FA2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4C956E65-49C4-42BB-9EB3-99F9A3609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B8FAC6B7-D8C0-42EA-A9DC-0C8BB15F39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C2FA85F-329B-4B4A-A9D7-6EE40246D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BF900A4E-7646-4E0B-A771-95FD3D86C8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8FC484FC-6EC8-41D7-86EB-D365639616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654C3F06-94B7-42C8-93ED-4BAC3797B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7C24F44E-C89E-4A3B-9901-C949326B2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F3FB883-478A-4B0A-9D58-FB35D8A293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8EBBED4F-615C-4128-8F90-3D622229C2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5C8E763E-FDEC-44FD-A02D-E283FB5543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462D5152-AEB3-4999-87CB-8D842DF7F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9C13F03-B416-4B5D-A557-E0CA4A89E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BB006626-8A1C-42F7-B572-A61D1397D8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54026700-B779-440E-B45C-5E2AB890D2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5BAB05D-DFFA-49DB-ABD5-658DF61AC3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78A3E36-21E0-404D-922B-B16565BE16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4C84F22D-6AD8-4EBD-9B68-93F4D3F5B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8AEBF168-12FD-444C-8D43-63B37C032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72785962-60E1-4EBB-A2C0-AEF2A1A22D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566F858D-AD96-4596-947E-E8B894648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442B6359-0468-40C8-B7B7-8475F11063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B522E421-8EBC-41D0-BFB4-D7726FBCBD4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65E47B0E-6B42-49EC-99C5-AF393776D42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95F0EBD9-08DC-4044-B1C0-0AF1BB3560F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89229121-2423-4504-A2F1-E00C831ACD0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03B92F73-952B-437E-BF48-DE860E0C3D2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F4E03720-471B-4A9E-9DC9-C248334E622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304800</xdr:colOff>
      <xdr:row>9</xdr:row>
      <xdr:rowOff>198120</xdr:rowOff>
    </xdr:from>
    <xdr:to>
      <xdr:col>4</xdr:col>
      <xdr:colOff>643594</xdr:colOff>
      <xdr:row>9</xdr:row>
      <xdr:rowOff>485012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F4B11F73-7492-4BBE-BA09-C31559DA38DE}"/>
            </a:ext>
          </a:extLst>
        </xdr:cNvPr>
        <xdr:cNvGrpSpPr/>
      </xdr:nvGrpSpPr>
      <xdr:grpSpPr>
        <a:xfrm>
          <a:off x="3457575" y="290322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176E2CB5-CFCD-4557-8C3F-A0515EF81F5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692E4C3E-ABCB-439A-87D6-5832F5DF600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167640</xdr:colOff>
      <xdr:row>12</xdr:row>
      <xdr:rowOff>218440</xdr:rowOff>
    </xdr:from>
    <xdr:to>
      <xdr:col>3</xdr:col>
      <xdr:colOff>506434</xdr:colOff>
      <xdr:row>12</xdr:row>
      <xdr:rowOff>505332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B198DCB1-29CC-4B52-98EF-61A8D1F69A72}"/>
            </a:ext>
          </a:extLst>
        </xdr:cNvPr>
        <xdr:cNvGrpSpPr/>
      </xdr:nvGrpSpPr>
      <xdr:grpSpPr>
        <a:xfrm>
          <a:off x="2320290" y="404749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0EA01DB7-F9C2-433E-BC06-4B6324CC63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D41200CC-4A5E-4A97-AAFD-D0F4627474C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304800</xdr:colOff>
      <xdr:row>15</xdr:row>
      <xdr:rowOff>223520</xdr:rowOff>
    </xdr:from>
    <xdr:to>
      <xdr:col>4</xdr:col>
      <xdr:colOff>643594</xdr:colOff>
      <xdr:row>15</xdr:row>
      <xdr:rowOff>510412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845AD692-1D85-4977-8440-1AE5B1B64C81}"/>
            </a:ext>
          </a:extLst>
        </xdr:cNvPr>
        <xdr:cNvGrpSpPr/>
      </xdr:nvGrpSpPr>
      <xdr:grpSpPr>
        <a:xfrm>
          <a:off x="3457575" y="518604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458AFFC1-649D-4472-924E-F399B9E9DBC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F8279282-9966-4C93-A90D-FA04C40D49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312420</xdr:colOff>
      <xdr:row>18</xdr:row>
      <xdr:rowOff>243840</xdr:rowOff>
    </xdr:from>
    <xdr:to>
      <xdr:col>3</xdr:col>
      <xdr:colOff>651214</xdr:colOff>
      <xdr:row>18</xdr:row>
      <xdr:rowOff>530732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A85E8954-4B13-4F8F-B52D-00B4CB42CA17}"/>
            </a:ext>
          </a:extLst>
        </xdr:cNvPr>
        <xdr:cNvGrpSpPr/>
      </xdr:nvGrpSpPr>
      <xdr:grpSpPr>
        <a:xfrm>
          <a:off x="2465070" y="633031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62FDDAF3-90AB-4107-B694-AE2C439B9D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73BCA7D6-9147-497A-8693-ECE0F0EF687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283332</xdr:rowOff>
    </xdr:from>
    <xdr:to>
      <xdr:col>2</xdr:col>
      <xdr:colOff>637294</xdr:colOff>
      <xdr:row>12</xdr:row>
      <xdr:rowOff>621927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68161FFE-4BF6-4679-B305-2C5F94CA7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112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9097408D-B13C-49A9-BDE1-2467FBF0E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1C0C1CE4-491E-454E-9FB5-D624157B8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372605</xdr:rowOff>
    </xdr:from>
    <xdr:to>
      <xdr:col>3</xdr:col>
      <xdr:colOff>621582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2C9C0CCF-2CF7-434D-BE70-5C0CFF700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id="{D6A4F580-21CC-485F-AF98-1258E31AD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7EA1BBC3-C2D7-41FA-A749-E9BFF50CD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416356</xdr:colOff>
      <xdr:row>12</xdr:row>
      <xdr:rowOff>344968</xdr:rowOff>
    </xdr:from>
    <xdr:to>
      <xdr:col>4</xdr:col>
      <xdr:colOff>733456</xdr:colOff>
      <xdr:row>12</xdr:row>
      <xdr:rowOff>676934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id="{90ED3301-0E67-4C10-B8AA-05390FCE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50996" y="41625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15</xdr:row>
      <xdr:rowOff>378569</xdr:rowOff>
    </xdr:from>
    <xdr:to>
      <xdr:col>4</xdr:col>
      <xdr:colOff>406764</xdr:colOff>
      <xdr:row>15</xdr:row>
      <xdr:rowOff>725268</xdr:rowOff>
    </xdr:to>
    <xdr:pic>
      <xdr:nvPicPr>
        <xdr:cNvPr id="125" name="Picture 272">
          <a:extLst>
            <a:ext uri="{FF2B5EF4-FFF2-40B4-BE49-F238E27FC236}">
              <a16:creationId xmlns:a16="http://schemas.microsoft.com/office/drawing/2014/main" id="{976960AA-0F4F-41F9-9F57-B7D18815C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532394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15</xdr:row>
      <xdr:rowOff>379238</xdr:rowOff>
    </xdr:from>
    <xdr:to>
      <xdr:col>4</xdr:col>
      <xdr:colOff>824896</xdr:colOff>
      <xdr:row>15</xdr:row>
      <xdr:rowOff>711204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id="{75295A60-5F83-4958-8279-9B7B4E5D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532461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7" name="Picture 239">
          <a:extLst>
            <a:ext uri="{FF2B5EF4-FFF2-40B4-BE49-F238E27FC236}">
              <a16:creationId xmlns:a16="http://schemas.microsoft.com/office/drawing/2014/main" id="{762A4EC3-70A2-4822-8173-0353EA1B2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EF02F775-0073-4B3F-9A66-9CBB8E316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id="{6E019432-8B57-485A-A00C-81534FFCA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id="{56823733-093E-4D4D-8B57-528D11470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id="{235EF66B-E86F-4D60-B0FC-6778273B53A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7" name="Picture 13">
          <a:extLst>
            <a:ext uri="{FF2B5EF4-FFF2-40B4-BE49-F238E27FC236}">
              <a16:creationId xmlns:a16="http://schemas.microsoft.com/office/drawing/2014/main" id="{964C04AB-A1A4-48D2-91A9-A9D9A4040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7" name="Picture 17">
          <a:extLst>
            <a:ext uri="{FF2B5EF4-FFF2-40B4-BE49-F238E27FC236}">
              <a16:creationId xmlns:a16="http://schemas.microsoft.com/office/drawing/2014/main" id="{14C01576-07E2-4A0D-9684-0DE5494B5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8" name="Picture 273">
          <a:extLst>
            <a:ext uri="{FF2B5EF4-FFF2-40B4-BE49-F238E27FC236}">
              <a16:creationId xmlns:a16="http://schemas.microsoft.com/office/drawing/2014/main" id="{132548F5-7DDB-4941-A5DD-D45C6E5F1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F6EBBBAD-76E8-4992-8602-BEA05A8F94D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id="{6B92B6C7-DE54-412B-BE8F-4C313172B58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9" name="Freeform: Shape 138">
          <a:extLst>
            <a:ext uri="{FF2B5EF4-FFF2-40B4-BE49-F238E27FC236}">
              <a16:creationId xmlns:a16="http://schemas.microsoft.com/office/drawing/2014/main" id="{5F8640C3-D990-412F-8FEC-04BA4F890924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8E3F3450-9B4D-4215-B6E0-F0A79C7EA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08B78A50-31C8-4A2F-A5BC-7475C302D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551BE057-1E8A-4EEE-8235-5025854D5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3" name="Picture 248">
          <a:extLst>
            <a:ext uri="{FF2B5EF4-FFF2-40B4-BE49-F238E27FC236}">
              <a16:creationId xmlns:a16="http://schemas.microsoft.com/office/drawing/2014/main" id="{7C50FF50-F2AC-46AF-BA20-4DB16E2C6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4" name="Pentagone régulier 49">
          <a:extLst>
            <a:ext uri="{FF2B5EF4-FFF2-40B4-BE49-F238E27FC236}">
              <a16:creationId xmlns:a16="http://schemas.microsoft.com/office/drawing/2014/main" id="{76CB5C31-9BF5-4DB8-AECA-3FB7681F85B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96F9054C-372B-4EEF-BB54-DEFAC5DF2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15208092-39E2-4B25-A415-F5B589CAA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7" name="Picture 13">
          <a:extLst>
            <a:ext uri="{FF2B5EF4-FFF2-40B4-BE49-F238E27FC236}">
              <a16:creationId xmlns:a16="http://schemas.microsoft.com/office/drawing/2014/main" id="{FD42BD1C-9EE3-4AD0-BF09-EAB8D66A6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87FB57C3-775E-48D8-BFFE-3A6B0876B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42F52D2E-AA22-42B7-8223-C4A142848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AE0EE428-0C54-409C-B837-BA9E1CC23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30AC741E-419D-427A-A878-F2E6416C0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2" name="Picture 17">
          <a:extLst>
            <a:ext uri="{FF2B5EF4-FFF2-40B4-BE49-F238E27FC236}">
              <a16:creationId xmlns:a16="http://schemas.microsoft.com/office/drawing/2014/main" id="{06AF9DED-AC13-4AA3-852F-A0EC79B25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3" name="Picture 273">
          <a:extLst>
            <a:ext uri="{FF2B5EF4-FFF2-40B4-BE49-F238E27FC236}">
              <a16:creationId xmlns:a16="http://schemas.microsoft.com/office/drawing/2014/main" id="{A7C5F7A5-4EF9-456A-8815-07451F189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4" name="Oval 153">
          <a:extLst>
            <a:ext uri="{FF2B5EF4-FFF2-40B4-BE49-F238E27FC236}">
              <a16:creationId xmlns:a16="http://schemas.microsoft.com/office/drawing/2014/main" id="{EBA859A0-5CD8-4A77-9431-EB34262E4FE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10507CC5-2BD4-4B9B-BA1B-38237981CD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30BBF5D3-C560-4379-AB47-70BDF43969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8837AC92-33DE-4CD2-90F0-1D78FE7F28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12F16629-85B2-42F9-9A35-91993A7EBB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16779023-55E4-40FE-9FE9-E7B77B0B4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7E0325FA-0A5D-481A-9FE1-9876F8982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DF7F185-9804-43D9-BC40-50308EB7CC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588E251-72BB-41B7-9096-20B1AC4DC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8D2C8703-5D59-4611-89D5-F74EF81B9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5FCCF91D-6AD0-4077-A3C3-757CEE8E5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45F34DF4-3FA9-4DED-A20F-9DE5762563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0BDDDBB-5ED6-465C-9CA7-FD557550F6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60CDF47-D7C7-445C-BD35-9C2349F091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A910AB7E-C552-4BA7-9B3A-FBCC3E40E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23CE0527-68DD-4025-9F39-887E23357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62B354CE-149C-4C44-B250-8D6BD233B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A6158B49-397D-4CFF-A538-C5E1836CA2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4F61CE0-2A17-469D-A829-70897F95E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49ECE1F-BD49-4484-8EC4-5A4B9266B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B9641AB-7777-464B-A7DC-4691C2E1B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E4D01469-26CE-4CF2-8942-95EEE6C0FC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98588796-DFA6-4BCF-A376-8D0EF6EE6F9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D1CD19F0-A746-4A96-8143-2A691F53D93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235E0774-19EA-4433-B05B-BC25205CC40E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4E7F11CA-2288-4A92-B207-CF4032519FE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D35A4175-4D6D-41A5-9303-75FABB48D0F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71C57711-4C50-4BAA-9E78-045C2388638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281940</xdr:colOff>
      <xdr:row>9</xdr:row>
      <xdr:rowOff>236220</xdr:rowOff>
    </xdr:from>
    <xdr:to>
      <xdr:col>5</xdr:col>
      <xdr:colOff>620734</xdr:colOff>
      <xdr:row>9</xdr:row>
      <xdr:rowOff>523112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94D13741-915E-4C62-B7AF-B75ECF4CBD58}"/>
            </a:ext>
          </a:extLst>
        </xdr:cNvPr>
        <xdr:cNvGrpSpPr/>
      </xdr:nvGrpSpPr>
      <xdr:grpSpPr>
        <a:xfrm>
          <a:off x="4434840" y="294132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982C5BAA-717C-4941-953B-48687BA7FC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AF2625DF-B96B-4F26-B014-A99ECD58634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144780</xdr:colOff>
      <xdr:row>12</xdr:row>
      <xdr:rowOff>256540</xdr:rowOff>
    </xdr:from>
    <xdr:to>
      <xdr:col>4</xdr:col>
      <xdr:colOff>483574</xdr:colOff>
      <xdr:row>12</xdr:row>
      <xdr:rowOff>543432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F531B5AE-9A61-431E-8A09-AE77CD14B5F8}"/>
            </a:ext>
          </a:extLst>
        </xdr:cNvPr>
        <xdr:cNvGrpSpPr/>
      </xdr:nvGrpSpPr>
      <xdr:grpSpPr>
        <a:xfrm>
          <a:off x="3297555" y="408559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5BBB69F4-79F2-4CA8-B563-CB922BB1CA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32679E00-E24E-4724-8231-96DA3DA23F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281940</xdr:colOff>
      <xdr:row>15</xdr:row>
      <xdr:rowOff>261620</xdr:rowOff>
    </xdr:from>
    <xdr:to>
      <xdr:col>5</xdr:col>
      <xdr:colOff>620734</xdr:colOff>
      <xdr:row>15</xdr:row>
      <xdr:rowOff>548512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4C409984-8CAE-4D8B-9FAF-FC6DAB992342}"/>
            </a:ext>
          </a:extLst>
        </xdr:cNvPr>
        <xdr:cNvGrpSpPr/>
      </xdr:nvGrpSpPr>
      <xdr:grpSpPr>
        <a:xfrm>
          <a:off x="4434840" y="522414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E6C970FC-CC78-4274-B785-4BB579F9305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4948C2D9-52C3-4167-BD40-D3A5A08EF31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289560</xdr:colOff>
      <xdr:row>18</xdr:row>
      <xdr:rowOff>281940</xdr:rowOff>
    </xdr:from>
    <xdr:to>
      <xdr:col>4</xdr:col>
      <xdr:colOff>628354</xdr:colOff>
      <xdr:row>18</xdr:row>
      <xdr:rowOff>568832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4F703EDF-5B41-40F8-97D9-7AEB352DADD8}"/>
            </a:ext>
          </a:extLst>
        </xdr:cNvPr>
        <xdr:cNvGrpSpPr/>
      </xdr:nvGrpSpPr>
      <xdr:grpSpPr>
        <a:xfrm>
          <a:off x="3442335" y="636841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F59D8401-3090-4BDB-A664-3CEEB206B79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FF587F8C-4832-4B94-9BBD-8B1CDE0457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292857</xdr:rowOff>
    </xdr:from>
    <xdr:to>
      <xdr:col>3</xdr:col>
      <xdr:colOff>621582</xdr:colOff>
      <xdr:row>12</xdr:row>
      <xdr:rowOff>631452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C9657EEA-E7CF-49A2-A271-F7D94CAC0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14C21549-7047-4638-AD12-C048BBCDA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4FE1731D-BC8E-4BC7-862E-A891B98F5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372605</xdr:rowOff>
    </xdr:from>
    <xdr:to>
      <xdr:col>4</xdr:col>
      <xdr:colOff>653007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6ECCA02B-2453-4829-9FB5-EB78F87F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id="{CE6D6B27-4FAA-4D95-B87A-B08D81554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77C73F61-B4DA-4A1F-8393-EB2076876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507796</xdr:colOff>
      <xdr:row>12</xdr:row>
      <xdr:rowOff>306868</xdr:rowOff>
    </xdr:from>
    <xdr:to>
      <xdr:col>5</xdr:col>
      <xdr:colOff>824896</xdr:colOff>
      <xdr:row>12</xdr:row>
      <xdr:rowOff>638834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9C6223E4-4F5E-450A-9FAC-F89F9DED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1596" y="412448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15</xdr:row>
      <xdr:rowOff>370949</xdr:rowOff>
    </xdr:from>
    <xdr:to>
      <xdr:col>5</xdr:col>
      <xdr:colOff>414384</xdr:colOff>
      <xdr:row>15</xdr:row>
      <xdr:rowOff>717648</xdr:rowOff>
    </xdr:to>
    <xdr:pic>
      <xdr:nvPicPr>
        <xdr:cNvPr id="121" name="Picture 272">
          <a:extLst>
            <a:ext uri="{FF2B5EF4-FFF2-40B4-BE49-F238E27FC236}">
              <a16:creationId xmlns:a16="http://schemas.microsoft.com/office/drawing/2014/main" id="{07301C43-05AE-4EC5-A985-E0A45974E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531632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15</xdr:row>
      <xdr:rowOff>371618</xdr:rowOff>
    </xdr:from>
    <xdr:to>
      <xdr:col>5</xdr:col>
      <xdr:colOff>832516</xdr:colOff>
      <xdr:row>15</xdr:row>
      <xdr:rowOff>703584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6717FA5B-664E-4474-AB43-CABADDE8B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531699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3" name="Picture 239">
          <a:extLst>
            <a:ext uri="{FF2B5EF4-FFF2-40B4-BE49-F238E27FC236}">
              <a16:creationId xmlns:a16="http://schemas.microsoft.com/office/drawing/2014/main" id="{F309193B-D039-4D0B-99A8-39FCE753C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id="{23B4F775-4751-4BB4-BCDF-A7456024A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3B949426-65B5-460D-B658-064C1AD6B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57" name="Picture 156">
          <a:extLst>
            <a:ext uri="{FF2B5EF4-FFF2-40B4-BE49-F238E27FC236}">
              <a16:creationId xmlns:a16="http://schemas.microsoft.com/office/drawing/2014/main" id="{ADD94FD1-BEDA-454F-AAC3-D44D11E17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982AAC09-D4C3-433F-85ED-34206271C0E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4" name="Picture 13">
          <a:extLst>
            <a:ext uri="{FF2B5EF4-FFF2-40B4-BE49-F238E27FC236}">
              <a16:creationId xmlns:a16="http://schemas.microsoft.com/office/drawing/2014/main" id="{443BCEC1-E58F-4722-85E5-093136A13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B2D62077-1E93-4BA2-88E3-33BFD5F66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1D9A8F8D-6FF3-4E25-835E-879F8D7CA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C31777ED-DF71-481B-A815-9ABE54D418AC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F93EE338-7244-4E35-8CF3-EC3EB5905AF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A4E403F0-C884-4802-A755-A1A0049E66F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D2B5278B-C1CA-40B0-9B75-25F98DA97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929A4924-86D8-432E-8C34-6A91F000C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9EBB29D6-3635-4086-9F4A-757B77A47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6A5DED84-6D75-417A-B14E-BCC0788C8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95B32D04-596A-4732-9E5E-C21449690F12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D8D26516-8195-4143-AD50-14E001006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C2BBBF88-ACA8-4313-BA87-F89E815E2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DC3A033A-111B-4E0B-B9B0-07F88637B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5E3D8229-F05D-406D-9AC0-45C7588D7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2EBC86DB-0C62-4E67-A7FB-12E8345D2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210C6570-7836-407E-838A-1D3147EE3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B2C988AA-A8F5-498B-B280-1E39F15C7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D2D2E472-F2DC-49A1-91ED-83805F9C5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6CB2438B-F238-4271-8BE7-9763D86A1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B020324E-F4B7-4A8A-8973-2215C619526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E3B30777-7F04-470E-BB7A-FEB0B14BE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C6B3EC5-629F-49A4-84D8-97D19C26B3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FC4DDCE4-8376-4F29-B4D2-E8F84DB3A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82ED76B4-D410-4D50-A891-CF0CC8167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F8C4E5FF-2FD8-456D-A9AB-572C9A877E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B4BD727D-84B8-4033-BC54-775C9432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2D202989-C114-4950-A01D-438ED1AF2C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33B2F147-D950-48F4-8C6E-74B48AA843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822B69A3-2DFF-428B-A159-2CA8639685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3FE247E-0ADC-4D65-B6F9-CD8D34CCC6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CC471B27-E302-407B-8971-D6071EAC06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D53E7E9B-1018-4850-8DAC-603C4633F7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91EC18F3-357E-4D28-BE26-9FA31B21B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27CE4AAB-6BF7-459B-B082-324675CA2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8A564CCE-9D4B-4FAF-9416-EE8AAEDA7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04B4CF9-A7B4-45D2-8718-4DBF74AE7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AD12B0F-1299-4008-AC9D-3A4501D3F0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A98593F8-7DF8-4A5B-9E9D-F545BE0137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6336BD8D-D659-4006-8C39-3809EF23AF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F144F11D-01B0-4AB4-A9B9-DDAEF1728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B36B62F0-FBF7-4C23-A961-4A509EA41A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3028C8FA-FF38-41F2-B866-DAF73C6E36A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9803DB78-CB30-4B18-A114-B311B1A77DD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F52421E4-5BD9-4FCE-BE5C-ED98DB03844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8CC8E902-B4B7-405C-AF66-D743A4B212D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28C6B8F4-268D-4CDC-A9BA-2E3BF34EA5A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1B6F65AA-5288-4670-A8A0-1FF163E46F2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312420</xdr:colOff>
      <xdr:row>9</xdr:row>
      <xdr:rowOff>190500</xdr:rowOff>
    </xdr:from>
    <xdr:to>
      <xdr:col>6</xdr:col>
      <xdr:colOff>651214</xdr:colOff>
      <xdr:row>9</xdr:row>
      <xdr:rowOff>477392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65161FED-6703-43FC-B51B-1BB5D452B51C}"/>
            </a:ext>
          </a:extLst>
        </xdr:cNvPr>
        <xdr:cNvGrpSpPr/>
      </xdr:nvGrpSpPr>
      <xdr:grpSpPr>
        <a:xfrm>
          <a:off x="5465445" y="289560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6B8F6093-084F-461B-B31F-0A04BCC0664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396462B6-F7F8-4600-AF8C-608C6A30F61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175260</xdr:colOff>
      <xdr:row>12</xdr:row>
      <xdr:rowOff>210820</xdr:rowOff>
    </xdr:from>
    <xdr:to>
      <xdr:col>5</xdr:col>
      <xdr:colOff>514054</xdr:colOff>
      <xdr:row>12</xdr:row>
      <xdr:rowOff>497712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2D0F505F-0292-4BF8-9787-81B9056A90B3}"/>
            </a:ext>
          </a:extLst>
        </xdr:cNvPr>
        <xdr:cNvGrpSpPr/>
      </xdr:nvGrpSpPr>
      <xdr:grpSpPr>
        <a:xfrm>
          <a:off x="4328160" y="403987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6CC1E88F-CD82-4D89-87F6-BD110D011D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D5F65B93-C725-4C76-91E4-E7D1423AB5E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15</xdr:row>
      <xdr:rowOff>215900</xdr:rowOff>
    </xdr:from>
    <xdr:to>
      <xdr:col>6</xdr:col>
      <xdr:colOff>651214</xdr:colOff>
      <xdr:row>15</xdr:row>
      <xdr:rowOff>502792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52237B45-169F-4D69-811D-227F38D5E45B}"/>
            </a:ext>
          </a:extLst>
        </xdr:cNvPr>
        <xdr:cNvGrpSpPr/>
      </xdr:nvGrpSpPr>
      <xdr:grpSpPr>
        <a:xfrm>
          <a:off x="5465445" y="517842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50056E6A-3393-4D71-961D-88A3394AFF7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86329544-0327-4126-A50C-FF8D351A99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18</xdr:row>
      <xdr:rowOff>236220</xdr:rowOff>
    </xdr:from>
    <xdr:to>
      <xdr:col>5</xdr:col>
      <xdr:colOff>658834</xdr:colOff>
      <xdr:row>18</xdr:row>
      <xdr:rowOff>523112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BD044E4A-5891-4CBB-AA92-C4F727A007E3}"/>
            </a:ext>
          </a:extLst>
        </xdr:cNvPr>
        <xdr:cNvGrpSpPr/>
      </xdr:nvGrpSpPr>
      <xdr:grpSpPr>
        <a:xfrm>
          <a:off x="4472940" y="632269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AF047B78-1C6B-4665-84CF-91F257F4363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2E6438B1-35BA-45C8-A759-EF611215991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264282</xdr:rowOff>
    </xdr:from>
    <xdr:to>
      <xdr:col>4</xdr:col>
      <xdr:colOff>653007</xdr:colOff>
      <xdr:row>12</xdr:row>
      <xdr:rowOff>602877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D052D69D-B1E5-4DF0-93D8-B7FCA5097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0933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46151875-B645-4CE8-A8E3-1AEBF2FC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BB82921D-F0E9-4919-B3B6-463228DAA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372605</xdr:rowOff>
    </xdr:from>
    <xdr:to>
      <xdr:col>5</xdr:col>
      <xdr:colOff>637297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DC07CB6D-DF02-4371-A0BE-AF99BE27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id="{485FBA7E-C102-47DF-AB37-364298FD8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C85F1C7E-00E2-4B3B-B351-D7B42FC82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423976</xdr:colOff>
      <xdr:row>12</xdr:row>
      <xdr:rowOff>299248</xdr:rowOff>
    </xdr:from>
    <xdr:to>
      <xdr:col>6</xdr:col>
      <xdr:colOff>741076</xdr:colOff>
      <xdr:row>12</xdr:row>
      <xdr:rowOff>631214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F68213AE-86DE-4608-A609-68E181B57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6936" y="417782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15</xdr:row>
      <xdr:rowOff>363329</xdr:rowOff>
    </xdr:from>
    <xdr:to>
      <xdr:col>6</xdr:col>
      <xdr:colOff>437244</xdr:colOff>
      <xdr:row>15</xdr:row>
      <xdr:rowOff>710028</xdr:rowOff>
    </xdr:to>
    <xdr:pic>
      <xdr:nvPicPr>
        <xdr:cNvPr id="121" name="Picture 272">
          <a:extLst>
            <a:ext uri="{FF2B5EF4-FFF2-40B4-BE49-F238E27FC236}">
              <a16:creationId xmlns:a16="http://schemas.microsoft.com/office/drawing/2014/main" id="{AA2442CA-50A0-42DA-BD69-DB3392846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530870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15</xdr:row>
      <xdr:rowOff>363998</xdr:rowOff>
    </xdr:from>
    <xdr:to>
      <xdr:col>6</xdr:col>
      <xdr:colOff>855376</xdr:colOff>
      <xdr:row>15</xdr:row>
      <xdr:rowOff>695964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88B3B51C-7543-4B2F-998E-390B46282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74" name="Picture 239">
          <a:extLst>
            <a:ext uri="{FF2B5EF4-FFF2-40B4-BE49-F238E27FC236}">
              <a16:creationId xmlns:a16="http://schemas.microsoft.com/office/drawing/2014/main" id="{11F2CD97-153E-455A-B90C-841CE6074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75" name="Picture 17">
          <a:extLst>
            <a:ext uri="{FF2B5EF4-FFF2-40B4-BE49-F238E27FC236}">
              <a16:creationId xmlns:a16="http://schemas.microsoft.com/office/drawing/2014/main" id="{07FE5042-3F3E-442F-872C-C21DD5953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3EBED138-E4ED-4525-8852-501A1AABE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78" name="Picture 177">
          <a:extLst>
            <a:ext uri="{FF2B5EF4-FFF2-40B4-BE49-F238E27FC236}">
              <a16:creationId xmlns:a16="http://schemas.microsoft.com/office/drawing/2014/main" id="{0BF4DB47-60A0-4271-8CF2-47DB6A484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id="{F6155746-74EC-4673-94A8-3C0BDE3190E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80" name="Picture 13">
          <a:extLst>
            <a:ext uri="{FF2B5EF4-FFF2-40B4-BE49-F238E27FC236}">
              <a16:creationId xmlns:a16="http://schemas.microsoft.com/office/drawing/2014/main" id="{64C5779E-C408-487D-BE14-022047285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1" name="Picture 17">
          <a:extLst>
            <a:ext uri="{FF2B5EF4-FFF2-40B4-BE49-F238E27FC236}">
              <a16:creationId xmlns:a16="http://schemas.microsoft.com/office/drawing/2014/main" id="{9722DF20-F7CB-48EE-95E8-678286B8C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2" name="Picture 273">
          <a:extLst>
            <a:ext uri="{FF2B5EF4-FFF2-40B4-BE49-F238E27FC236}">
              <a16:creationId xmlns:a16="http://schemas.microsoft.com/office/drawing/2014/main" id="{BD7E9FD9-4CA9-4CA3-ADCF-03086FCDF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3" name="Pentagone régulier 49">
          <a:extLst>
            <a:ext uri="{FF2B5EF4-FFF2-40B4-BE49-F238E27FC236}">
              <a16:creationId xmlns:a16="http://schemas.microsoft.com/office/drawing/2014/main" id="{0C381C7B-586D-4697-890A-00A57B41B55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id="{3C20EC06-7DDF-40F5-AFE4-6CB62AA3C51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5" name="Freeform: Shape 184">
          <a:extLst>
            <a:ext uri="{FF2B5EF4-FFF2-40B4-BE49-F238E27FC236}">
              <a16:creationId xmlns:a16="http://schemas.microsoft.com/office/drawing/2014/main" id="{09EA4810-D841-46D8-B49A-485166B7765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id="{87CECA31-4307-4136-9369-1223A9106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288F8774-D324-4B66-9952-1EE9FDB94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D7537E8C-5805-4F4F-A0ED-FD33983A7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9" name="Picture 248">
          <a:extLst>
            <a:ext uri="{FF2B5EF4-FFF2-40B4-BE49-F238E27FC236}">
              <a16:creationId xmlns:a16="http://schemas.microsoft.com/office/drawing/2014/main" id="{6F50762E-0938-433E-9662-39DCA732F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90" name="Pentagone régulier 49">
          <a:extLst>
            <a:ext uri="{FF2B5EF4-FFF2-40B4-BE49-F238E27FC236}">
              <a16:creationId xmlns:a16="http://schemas.microsoft.com/office/drawing/2014/main" id="{C588E00E-78DA-4CA9-A266-E769921A520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id="{A25EA9CE-9104-42F2-8B7E-AB8C1FFDF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F8DDCAB1-AF41-40B5-B9F2-07B7DBB3A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3" name="Picture 13">
          <a:extLst>
            <a:ext uri="{FF2B5EF4-FFF2-40B4-BE49-F238E27FC236}">
              <a16:creationId xmlns:a16="http://schemas.microsoft.com/office/drawing/2014/main" id="{D2F9A9CE-BCA1-4EAD-A69D-1B7C6F1B7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4" name="Picture 17">
          <a:extLst>
            <a:ext uri="{FF2B5EF4-FFF2-40B4-BE49-F238E27FC236}">
              <a16:creationId xmlns:a16="http://schemas.microsoft.com/office/drawing/2014/main" id="{27876895-88EC-4630-AAA3-292104004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id="{BC40B5C0-FBAD-4E5E-989B-8B3EB85D6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6" name="Picture 17">
          <a:extLst>
            <a:ext uri="{FF2B5EF4-FFF2-40B4-BE49-F238E27FC236}">
              <a16:creationId xmlns:a16="http://schemas.microsoft.com/office/drawing/2014/main" id="{D71BCA90-78AA-489D-9A8A-9EA4D1F93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7" name="Picture 273">
          <a:extLst>
            <a:ext uri="{FF2B5EF4-FFF2-40B4-BE49-F238E27FC236}">
              <a16:creationId xmlns:a16="http://schemas.microsoft.com/office/drawing/2014/main" id="{FDA7D3A2-4529-4061-AB68-FEE517713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8" name="Picture 17">
          <a:extLst>
            <a:ext uri="{FF2B5EF4-FFF2-40B4-BE49-F238E27FC236}">
              <a16:creationId xmlns:a16="http://schemas.microsoft.com/office/drawing/2014/main" id="{1382E740-86D3-4A69-9BBA-72BD3CF21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9" name="Picture 273">
          <a:extLst>
            <a:ext uri="{FF2B5EF4-FFF2-40B4-BE49-F238E27FC236}">
              <a16:creationId xmlns:a16="http://schemas.microsoft.com/office/drawing/2014/main" id="{D4EF05C0-2CD2-4979-B97E-C06C54005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200" name="Oval 199">
          <a:extLst>
            <a:ext uri="{FF2B5EF4-FFF2-40B4-BE49-F238E27FC236}">
              <a16:creationId xmlns:a16="http://schemas.microsoft.com/office/drawing/2014/main" id="{45BD6B20-9345-4C91-B49E-8F3BDFC66C8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D7E376DC-6C7B-463E-AB9D-E4E9E9919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61C190E6-791A-479B-8A3F-0ACA252B24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3F7845D8-8FE0-4B10-BAC2-E54C240054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CA8D40BE-DCD2-4662-B56B-E59DB116F0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3879B72E-5568-4C79-908F-4D84EEF797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9748B6A6-BEF3-4F42-AD23-4C7400BC87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5BDC6A2D-2D4F-43B5-B811-F282A48E56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6A1AF294-73D1-41E9-B85D-09FE2F90AB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82F20594-9990-4A82-B7A7-0A647BA935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6DF9C64C-C5D7-4DB0-B05B-D742353815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CE157D92-CC42-404B-9061-A7B2C0923A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B2E8CF37-E092-4782-95F5-5A194A0D9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82ED91AC-00F6-46F0-B679-2D6BD676F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1633F68B-A91A-4F24-A7B5-E1BEE16D5C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B1572483-585A-4F4E-BD79-4DC529CDF8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C4715D83-F338-4623-83FD-77054A236A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C364A837-868E-46B8-8E19-6E3DD07A4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8516D4E8-A1CD-49EB-A2E8-20CF35FE23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84897D3-9757-41DC-9A3A-8B877E6597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DB50F18C-30BA-4AE0-8DB4-1E199CE84C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6CF7DD22-8CE4-4B31-939F-2F499E0D94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BDCBD2D7-FD54-4727-AF87-3447C73F7AA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46A7D2F9-FF3D-4D4F-894D-1A91C764BA3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951DB9F3-C5A2-4795-B7A8-84F25E4AB77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1929AC4A-6761-43A9-B2AC-5670607F15D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32FBF566-6234-464F-8317-80F68A5ECEC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BFA43828-D561-4BC5-9C38-1C98D8741AF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304800</xdr:colOff>
      <xdr:row>9</xdr:row>
      <xdr:rowOff>152400</xdr:rowOff>
    </xdr:from>
    <xdr:to>
      <xdr:col>7</xdr:col>
      <xdr:colOff>643594</xdr:colOff>
      <xdr:row>9</xdr:row>
      <xdr:rowOff>439292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E113A03D-1993-407E-A461-A1E9C91D458F}"/>
            </a:ext>
          </a:extLst>
        </xdr:cNvPr>
        <xdr:cNvGrpSpPr/>
      </xdr:nvGrpSpPr>
      <xdr:grpSpPr>
        <a:xfrm>
          <a:off x="6457950" y="285750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6B5768E4-2662-4324-8F81-F9DAD69E4B3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9EDEE983-2855-46A7-88E6-38A6FE6727A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172720</xdr:rowOff>
    </xdr:from>
    <xdr:to>
      <xdr:col>6</xdr:col>
      <xdr:colOff>506434</xdr:colOff>
      <xdr:row>12</xdr:row>
      <xdr:rowOff>459612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8274B970-0C58-419C-8DE8-3E6652D489A2}"/>
            </a:ext>
          </a:extLst>
        </xdr:cNvPr>
        <xdr:cNvGrpSpPr/>
      </xdr:nvGrpSpPr>
      <xdr:grpSpPr>
        <a:xfrm>
          <a:off x="5320665" y="400177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9C3DFB0F-84F0-49A9-96B0-502DA30993E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15913E9B-507A-4604-B53A-EA6965965F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304800</xdr:colOff>
      <xdr:row>15</xdr:row>
      <xdr:rowOff>177800</xdr:rowOff>
    </xdr:from>
    <xdr:to>
      <xdr:col>7</xdr:col>
      <xdr:colOff>643594</xdr:colOff>
      <xdr:row>15</xdr:row>
      <xdr:rowOff>464692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42B85E39-4138-4283-8D01-C33B4BD059AC}"/>
            </a:ext>
          </a:extLst>
        </xdr:cNvPr>
        <xdr:cNvGrpSpPr/>
      </xdr:nvGrpSpPr>
      <xdr:grpSpPr>
        <a:xfrm>
          <a:off x="6457950" y="514032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9DD6C9EA-9F4B-4A46-99F6-B6F99B43321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FD85C217-88C0-42A1-8DEE-9E0E997344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312420</xdr:colOff>
      <xdr:row>18</xdr:row>
      <xdr:rowOff>198120</xdr:rowOff>
    </xdr:from>
    <xdr:to>
      <xdr:col>6</xdr:col>
      <xdr:colOff>651214</xdr:colOff>
      <xdr:row>18</xdr:row>
      <xdr:rowOff>485012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7D96A1E4-957E-4737-8A79-B3BD7B9C5FAE}"/>
            </a:ext>
          </a:extLst>
        </xdr:cNvPr>
        <xdr:cNvGrpSpPr/>
      </xdr:nvGrpSpPr>
      <xdr:grpSpPr>
        <a:xfrm>
          <a:off x="5465445" y="628459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63EA7F3C-1D82-4813-A9F0-7860944EB84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2AAC5EB5-E0B5-4203-90CB-809D9C1279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292857</xdr:rowOff>
    </xdr:from>
    <xdr:to>
      <xdr:col>5</xdr:col>
      <xdr:colOff>637297</xdr:colOff>
      <xdr:row>12</xdr:row>
      <xdr:rowOff>631452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4099E666-CDC6-44B9-B6B9-D1C16C755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367E4654-1D37-41A0-B071-A77B8E459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44AF0AAB-71EB-4817-A483-255872BC5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372605</xdr:rowOff>
    </xdr:from>
    <xdr:to>
      <xdr:col>6</xdr:col>
      <xdr:colOff>621583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2C863A80-4461-40C8-95DA-1ACAF1610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20" name="Picture 272">
          <a:extLst>
            <a:ext uri="{FF2B5EF4-FFF2-40B4-BE49-F238E27FC236}">
              <a16:creationId xmlns:a16="http://schemas.microsoft.com/office/drawing/2014/main" id="{A993A8BE-F5E7-44BD-AC2C-A9BC8D6F1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07946577-2FC3-4579-B2E3-160202ED4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363016</xdr:colOff>
      <xdr:row>12</xdr:row>
      <xdr:rowOff>322108</xdr:rowOff>
    </xdr:from>
    <xdr:to>
      <xdr:col>7</xdr:col>
      <xdr:colOff>680116</xdr:colOff>
      <xdr:row>12</xdr:row>
      <xdr:rowOff>654074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A7147C0E-71FD-4953-B197-21552C670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95136" y="420068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15</xdr:row>
      <xdr:rowOff>386189</xdr:rowOff>
    </xdr:from>
    <xdr:to>
      <xdr:col>7</xdr:col>
      <xdr:colOff>406764</xdr:colOff>
      <xdr:row>15</xdr:row>
      <xdr:rowOff>732888</xdr:rowOff>
    </xdr:to>
    <xdr:pic>
      <xdr:nvPicPr>
        <xdr:cNvPr id="123" name="Picture 272">
          <a:extLst>
            <a:ext uri="{FF2B5EF4-FFF2-40B4-BE49-F238E27FC236}">
              <a16:creationId xmlns:a16="http://schemas.microsoft.com/office/drawing/2014/main" id="{06CAFCF2-C46B-4978-979F-78038BC70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533156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15</xdr:row>
      <xdr:rowOff>386858</xdr:rowOff>
    </xdr:from>
    <xdr:to>
      <xdr:col>7</xdr:col>
      <xdr:colOff>824896</xdr:colOff>
      <xdr:row>15</xdr:row>
      <xdr:rowOff>718824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id="{90C9C9B0-0A84-478D-86D6-E5B22FECA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533223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6" name="Picture 239">
          <a:extLst>
            <a:ext uri="{FF2B5EF4-FFF2-40B4-BE49-F238E27FC236}">
              <a16:creationId xmlns:a16="http://schemas.microsoft.com/office/drawing/2014/main" id="{483819BF-E9F6-4DA9-8DEF-8956B5314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EE9D3E84-8011-41D8-BD12-9A59B519C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B092B3D7-F57B-4672-BC08-7529C2E66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id="{802A02C4-4EC3-4E05-B9A1-B78D903F9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8</xdr:row>
      <xdr:rowOff>159026</xdr:rowOff>
    </xdr:from>
    <xdr:to>
      <xdr:col>9</xdr:col>
      <xdr:colOff>1780525</xdr:colOff>
      <xdr:row>18</xdr:row>
      <xdr:rowOff>270800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id="{D8DC5C44-6972-45FD-8EA3-5DC67137B768}"/>
            </a:ext>
          </a:extLst>
        </xdr:cNvPr>
        <xdr:cNvSpPr/>
      </xdr:nvSpPr>
      <xdr:spPr>
        <a:xfrm>
          <a:off x="6612835" y="2703443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31762</xdr:rowOff>
    </xdr:from>
    <xdr:to>
      <xdr:col>9</xdr:col>
      <xdr:colOff>427195</xdr:colOff>
      <xdr:row>15</xdr:row>
      <xdr:rowOff>219622</xdr:rowOff>
    </xdr:to>
    <xdr:pic>
      <xdr:nvPicPr>
        <xdr:cNvPr id="126" name="Picture 13">
          <a:extLst>
            <a:ext uri="{FF2B5EF4-FFF2-40B4-BE49-F238E27FC236}">
              <a16:creationId xmlns:a16="http://schemas.microsoft.com/office/drawing/2014/main" id="{3F8ECC9D-CBAB-47E6-98C8-DD915F07F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02867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365822</xdr:rowOff>
    </xdr:from>
    <xdr:to>
      <xdr:col>9</xdr:col>
      <xdr:colOff>422215</xdr:colOff>
      <xdr:row>15</xdr:row>
      <xdr:rowOff>704674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576DDB42-2BCA-4396-A1A6-A0C5AA97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97887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41805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A03BED4F-C924-4FDE-ACC6-AE2C82F49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8005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id="{46E59A0D-2D97-4A03-AE6C-96C8BE3A40F4}"/>
            </a:ext>
          </a:extLst>
        </xdr:cNvPr>
        <xdr:cNvSpPr>
          <a:spLocks noChangeAspect="1"/>
        </xdr:cNvSpPr>
      </xdr:nvSpPr>
      <xdr:spPr>
        <a:xfrm>
          <a:off x="6759537" y="3178773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51FD0728-A993-4D4F-8507-E096865813F3}"/>
            </a:ext>
          </a:extLst>
        </xdr:cNvPr>
        <xdr:cNvSpPr/>
      </xdr:nvSpPr>
      <xdr:spPr>
        <a:xfrm>
          <a:off x="7921702" y="3173792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id="{D094BA35-5C01-4648-97B9-EABE955DDB2B}"/>
            </a:ext>
          </a:extLst>
        </xdr:cNvPr>
        <xdr:cNvSpPr/>
      </xdr:nvSpPr>
      <xdr:spPr>
        <a:xfrm>
          <a:off x="7584919" y="3178298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8B20FF55-2F2D-4BE1-BA6B-85B7EFAD0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62540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B8DA6655-761E-4A77-B838-5A9CD952A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42099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F7689AB6-5202-4AE3-A7D3-E2F35E161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21657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3144BDC5-29E6-4F3F-B1B4-08495EBFD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901216" y="2717538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id="{E1930F26-F586-4F9C-8239-B38B77E319C7}"/>
            </a:ext>
          </a:extLst>
        </xdr:cNvPr>
        <xdr:cNvSpPr>
          <a:spLocks noChangeAspect="1"/>
        </xdr:cNvSpPr>
      </xdr:nvSpPr>
      <xdr:spPr>
        <a:xfrm>
          <a:off x="7152985" y="3172852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31762</xdr:rowOff>
    </xdr:from>
    <xdr:to>
      <xdr:col>9</xdr:col>
      <xdr:colOff>816991</xdr:colOff>
      <xdr:row>15</xdr:row>
      <xdr:rowOff>219622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9D1DAA1F-D5EA-46E8-A0B6-74923A6EE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92663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31762</xdr:rowOff>
    </xdr:from>
    <xdr:to>
      <xdr:col>9</xdr:col>
      <xdr:colOff>1206787</xdr:colOff>
      <xdr:row>15</xdr:row>
      <xdr:rowOff>219622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B7E9C207-E86F-40D3-8DBB-1F6D67743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82459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31762</xdr:rowOff>
    </xdr:from>
    <xdr:to>
      <xdr:col>9</xdr:col>
      <xdr:colOff>1596582</xdr:colOff>
      <xdr:row>15</xdr:row>
      <xdr:rowOff>219622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C6903473-BB5A-4CF8-B6F1-05E33E44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2254" y="4822423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365822</xdr:rowOff>
    </xdr:from>
    <xdr:to>
      <xdr:col>9</xdr:col>
      <xdr:colOff>800390</xdr:colOff>
      <xdr:row>15</xdr:row>
      <xdr:rowOff>704674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5C2960B5-770A-4926-A32D-6F8BB2AA5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76062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41805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1F38F1A2-FD79-466E-90DF-D963F2B37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46179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365822</xdr:rowOff>
    </xdr:from>
    <xdr:to>
      <xdr:col>9</xdr:col>
      <xdr:colOff>1178565</xdr:colOff>
      <xdr:row>15</xdr:row>
      <xdr:rowOff>704674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72CE37F1-F807-4399-8050-0C5C79731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54237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41805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BA2DF4BD-05CB-40F3-876D-D81104017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4354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365822</xdr:rowOff>
    </xdr:from>
    <xdr:to>
      <xdr:col>9</xdr:col>
      <xdr:colOff>1556739</xdr:colOff>
      <xdr:row>15</xdr:row>
      <xdr:rowOff>704674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BDF2A96A-0E2B-4D2B-A3FC-F11CB518E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2411" y="5315509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41805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A00009F4-CB60-47DA-B51D-28A617105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02528" y="5760851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626881</xdr:rowOff>
    </xdr:from>
    <xdr:to>
      <xdr:col>9</xdr:col>
      <xdr:colOff>1180668</xdr:colOff>
      <xdr:row>13</xdr:row>
      <xdr:rowOff>26045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E442A663-01D2-4EE9-81D3-B1D93633D24A}"/>
            </a:ext>
          </a:extLst>
        </xdr:cNvPr>
        <xdr:cNvSpPr/>
      </xdr:nvSpPr>
      <xdr:spPr>
        <a:xfrm>
          <a:off x="7573719" y="4450133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29817</xdr:rowOff>
    </xdr:from>
    <xdr:to>
      <xdr:col>9</xdr:col>
      <xdr:colOff>300227</xdr:colOff>
      <xdr:row>11</xdr:row>
      <xdr:rowOff>80491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73838AC-3850-4FE4-AF3C-B302EA543D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711894" y="3541643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626881</xdr:rowOff>
    </xdr:from>
    <xdr:to>
      <xdr:col>9</xdr:col>
      <xdr:colOff>880873</xdr:colOff>
      <xdr:row>13</xdr:row>
      <xdr:rowOff>17639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F6F90829-AC21-4018-B465-E29C6D98BE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92540" y="4450133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29817</xdr:rowOff>
    </xdr:from>
    <xdr:to>
      <xdr:col>9</xdr:col>
      <xdr:colOff>876909</xdr:colOff>
      <xdr:row>11</xdr:row>
      <xdr:rowOff>77846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C3008053-CBE3-4660-A230-CAF0BB3F92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88576" y="3541643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29817</xdr:rowOff>
    </xdr:from>
    <xdr:to>
      <xdr:col>9</xdr:col>
      <xdr:colOff>1453591</xdr:colOff>
      <xdr:row>11</xdr:row>
      <xdr:rowOff>79537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20155CBC-1DC1-46CE-BBC2-3732B9399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65258" y="3541643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18618</xdr:rowOff>
    </xdr:from>
    <xdr:to>
      <xdr:col>9</xdr:col>
      <xdr:colOff>300227</xdr:colOff>
      <xdr:row>12</xdr:row>
      <xdr:rowOff>221385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94824753-0ADC-4367-A7A3-2443FDB8FE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711894" y="3841870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18618</xdr:rowOff>
    </xdr:from>
    <xdr:to>
      <xdr:col>9</xdr:col>
      <xdr:colOff>869593</xdr:colOff>
      <xdr:row>12</xdr:row>
      <xdr:rowOff>223922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ED9A4A3E-39EF-436B-9FEA-D5C099D702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81260" y="3841870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18618</xdr:rowOff>
    </xdr:from>
    <xdr:to>
      <xdr:col>9</xdr:col>
      <xdr:colOff>1448103</xdr:colOff>
      <xdr:row>12</xdr:row>
      <xdr:rowOff>231254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8E3E08C-92DC-4825-9B8A-A7F95EB05E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50626" y="3841870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305981</xdr:rowOff>
    </xdr:from>
    <xdr:to>
      <xdr:col>9</xdr:col>
      <xdr:colOff>309371</xdr:colOff>
      <xdr:row>12</xdr:row>
      <xdr:rowOff>515478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457795A6-9399-45E1-BD56-95303874A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711894" y="4129233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305981</xdr:rowOff>
    </xdr:from>
    <xdr:to>
      <xdr:col>9</xdr:col>
      <xdr:colOff>876909</xdr:colOff>
      <xdr:row>12</xdr:row>
      <xdr:rowOff>506902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9E63B3F1-0C21-4AC6-8110-EC45C20001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88576" y="4129233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305981</xdr:rowOff>
    </xdr:from>
    <xdr:to>
      <xdr:col>9</xdr:col>
      <xdr:colOff>1453591</xdr:colOff>
      <xdr:row>12</xdr:row>
      <xdr:rowOff>514296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FBA18355-C10F-4545-9C3B-F448F8CD77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56114" y="4129233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626881</xdr:rowOff>
    </xdr:from>
    <xdr:to>
      <xdr:col>9</xdr:col>
      <xdr:colOff>309371</xdr:colOff>
      <xdr:row>13</xdr:row>
      <xdr:rowOff>27444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B76A83E7-7263-42BE-9670-0824E8D3D5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711894" y="4450133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29817</xdr:rowOff>
    </xdr:from>
    <xdr:to>
      <xdr:col>9</xdr:col>
      <xdr:colOff>1167598</xdr:colOff>
      <xdr:row>11</xdr:row>
      <xdr:rowOff>90696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25524CB0-E0E3-4152-9397-4300D3A133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70121" y="3541643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29817</xdr:rowOff>
    </xdr:from>
    <xdr:to>
      <xdr:col>9</xdr:col>
      <xdr:colOff>1732161</xdr:colOff>
      <xdr:row>11</xdr:row>
      <xdr:rowOff>84649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539A041C-9433-4F37-BCDE-D0F41E69F3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34684" y="3541643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18618</xdr:rowOff>
    </xdr:from>
    <xdr:to>
      <xdr:col>9</xdr:col>
      <xdr:colOff>591312</xdr:colOff>
      <xdr:row>12</xdr:row>
      <xdr:rowOff>219900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3F634FF-DFC2-4164-A60D-88F33EEF18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93835" y="3841870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18618</xdr:rowOff>
    </xdr:from>
    <xdr:to>
      <xdr:col>9</xdr:col>
      <xdr:colOff>1167598</xdr:colOff>
      <xdr:row>12</xdr:row>
      <xdr:rowOff>227019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3382DF4-B50B-48F2-828E-1F7A5A376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70121" y="3841870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305981</xdr:rowOff>
    </xdr:from>
    <xdr:to>
      <xdr:col>9</xdr:col>
      <xdr:colOff>591312</xdr:colOff>
      <xdr:row>12</xdr:row>
      <xdr:rowOff>510691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2D69C1C5-B9D6-4915-BFEA-A553ABA32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93835" y="4129233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18618</xdr:rowOff>
    </xdr:from>
    <xdr:to>
      <xdr:col>9</xdr:col>
      <xdr:colOff>1732161</xdr:colOff>
      <xdr:row>12</xdr:row>
      <xdr:rowOff>227595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900DBA4-7D1D-42FA-B9A8-48BFD6238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34684" y="3841870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305981</xdr:rowOff>
    </xdr:from>
    <xdr:to>
      <xdr:col>9</xdr:col>
      <xdr:colOff>1167598</xdr:colOff>
      <xdr:row>12</xdr:row>
      <xdr:rowOff>510691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08F192C-2653-491F-A3D1-CA9AF101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70121" y="4129233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305981</xdr:rowOff>
    </xdr:from>
    <xdr:to>
      <xdr:col>9</xdr:col>
      <xdr:colOff>1732161</xdr:colOff>
      <xdr:row>12</xdr:row>
      <xdr:rowOff>512482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9B77C627-9EC5-4C09-B498-CF24A550B3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34684" y="4129233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626881</xdr:rowOff>
    </xdr:from>
    <xdr:to>
      <xdr:col>9</xdr:col>
      <xdr:colOff>591312</xdr:colOff>
      <xdr:row>13</xdr:row>
      <xdr:rowOff>28920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6B04CEBB-0880-4052-B530-5F1FE81924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93835" y="4450133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29817</xdr:rowOff>
    </xdr:from>
    <xdr:to>
      <xdr:col>9</xdr:col>
      <xdr:colOff>591312</xdr:colOff>
      <xdr:row>11</xdr:row>
      <xdr:rowOff>87729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608A457-9859-4DA3-9CE8-2953C9EEE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93835" y="3541643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DAD76A72-F6A7-45FE-B1E8-47825CF0E03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96ADA65F-82CB-4BCA-8019-16F0DF3F7125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B60146FC-0AE8-4C08-B0C0-8D192A46859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9FF92D0F-D4C4-43C0-8325-890CA5E0F8C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8F2A3D7A-9BEF-453B-8243-668F020BA91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DA43AADC-3AD4-4505-BC73-D1574A502D6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304800</xdr:colOff>
      <xdr:row>12</xdr:row>
      <xdr:rowOff>137160</xdr:rowOff>
    </xdr:from>
    <xdr:to>
      <xdr:col>1</xdr:col>
      <xdr:colOff>643594</xdr:colOff>
      <xdr:row>12</xdr:row>
      <xdr:rowOff>424052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22FA3F57-E942-4A6D-8D78-D042ED883283}"/>
            </a:ext>
          </a:extLst>
        </xdr:cNvPr>
        <xdr:cNvGrpSpPr/>
      </xdr:nvGrpSpPr>
      <xdr:grpSpPr>
        <a:xfrm>
          <a:off x="457200" y="396621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3B2E9C8A-DD4E-4277-ADA7-813D3D733CE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1E64530A-E422-453F-9C32-C3FEE331017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198120</xdr:colOff>
      <xdr:row>12</xdr:row>
      <xdr:rowOff>127000</xdr:rowOff>
    </xdr:from>
    <xdr:to>
      <xdr:col>7</xdr:col>
      <xdr:colOff>536914</xdr:colOff>
      <xdr:row>12</xdr:row>
      <xdr:rowOff>413892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E88D7ADD-B7DF-4D3A-9A44-18F369B6E560}"/>
            </a:ext>
          </a:extLst>
        </xdr:cNvPr>
        <xdr:cNvGrpSpPr/>
      </xdr:nvGrpSpPr>
      <xdr:grpSpPr>
        <a:xfrm>
          <a:off x="6351270" y="395605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99432CE1-E51C-4D5F-ADF1-C569DD97DD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C9E878A2-72AF-4261-A397-A80BEBC5B1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304800</xdr:colOff>
      <xdr:row>18</xdr:row>
      <xdr:rowOff>162560</xdr:rowOff>
    </xdr:from>
    <xdr:to>
      <xdr:col>1</xdr:col>
      <xdr:colOff>643594</xdr:colOff>
      <xdr:row>18</xdr:row>
      <xdr:rowOff>449452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FFA3F20D-3ACC-438C-919B-5956EB70A0A8}"/>
            </a:ext>
          </a:extLst>
        </xdr:cNvPr>
        <xdr:cNvGrpSpPr/>
      </xdr:nvGrpSpPr>
      <xdr:grpSpPr>
        <a:xfrm>
          <a:off x="457200" y="624903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8A636FF0-7432-4F0A-A96C-27B7FAF3B91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DDC75C59-ACE3-47C2-A78B-6F6E37F2CE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342900</xdr:colOff>
      <xdr:row>18</xdr:row>
      <xdr:rowOff>152400</xdr:rowOff>
    </xdr:from>
    <xdr:to>
      <xdr:col>7</xdr:col>
      <xdr:colOff>681694</xdr:colOff>
      <xdr:row>18</xdr:row>
      <xdr:rowOff>439292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57F35386-2CE1-4230-8AD4-EC303C400B9D}"/>
            </a:ext>
          </a:extLst>
        </xdr:cNvPr>
        <xdr:cNvGrpSpPr/>
      </xdr:nvGrpSpPr>
      <xdr:grpSpPr>
        <a:xfrm>
          <a:off x="6496050" y="623887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96C45DC6-B1D8-4A78-856A-B3269290D9E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CB06B74C-EAE4-4EF9-B811-52EB1896772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292857</xdr:rowOff>
    </xdr:from>
    <xdr:to>
      <xdr:col>6</xdr:col>
      <xdr:colOff>621583</xdr:colOff>
      <xdr:row>12</xdr:row>
      <xdr:rowOff>631452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FA8B4266-DE31-4A4D-ABF8-86E5C12D4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1219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A08A2B88-C5DF-4F41-B09D-19AC68307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AF6A939F-9A21-4267-9670-B03D771FC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372605</xdr:rowOff>
    </xdr:from>
    <xdr:to>
      <xdr:col>7</xdr:col>
      <xdr:colOff>605866</xdr:colOff>
      <xdr:row>15</xdr:row>
      <xdr:rowOff>711200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9A7B149A-AADE-4028-BE5F-32E23606B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id="{73399809-F0E3-46AA-A72A-1FFED600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13385FA9-D1F4-4BEF-86EB-5BD56E74C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462076</xdr:colOff>
      <xdr:row>15</xdr:row>
      <xdr:rowOff>337348</xdr:rowOff>
    </xdr:from>
    <xdr:to>
      <xdr:col>1</xdr:col>
      <xdr:colOff>779176</xdr:colOff>
      <xdr:row>15</xdr:row>
      <xdr:rowOff>669314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E5A340F1-BAC9-4133-A617-4C2F4D6E6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9236" y="52827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18</xdr:row>
      <xdr:rowOff>378569</xdr:rowOff>
    </xdr:from>
    <xdr:to>
      <xdr:col>1</xdr:col>
      <xdr:colOff>422004</xdr:colOff>
      <xdr:row>18</xdr:row>
      <xdr:rowOff>725268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id="{751ABF26-4C51-45DC-8963-A232404EF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644408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18</xdr:row>
      <xdr:rowOff>379238</xdr:rowOff>
    </xdr:from>
    <xdr:to>
      <xdr:col>1</xdr:col>
      <xdr:colOff>840136</xdr:colOff>
      <xdr:row>18</xdr:row>
      <xdr:rowOff>711204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88D1BDD7-4857-411D-96B0-C295C552C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644475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6" name="Picture 239">
          <a:extLst>
            <a:ext uri="{FF2B5EF4-FFF2-40B4-BE49-F238E27FC236}">
              <a16:creationId xmlns:a16="http://schemas.microsoft.com/office/drawing/2014/main" id="{1FCC5AE2-921C-47DE-801B-724CD6E62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6C9DF35F-CDCC-4068-9722-7934A6AE8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4BCBE147-0F06-4FFE-B95A-172638771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0" name="Picture 159">
          <a:extLst>
            <a:ext uri="{FF2B5EF4-FFF2-40B4-BE49-F238E27FC236}">
              <a16:creationId xmlns:a16="http://schemas.microsoft.com/office/drawing/2014/main" id="{19F84761-04A5-48D7-928A-721C4FB79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id="{32087990-F031-4320-9BF9-D8C7451B89D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id="{7C977C58-FF22-4207-A857-9F479FD47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6161B692-3667-4BA9-A793-87601530F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FBFA8EB1-A5D4-4B28-A588-56E2174F3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6" name="Pentagone régulier 49">
          <a:extLst>
            <a:ext uri="{FF2B5EF4-FFF2-40B4-BE49-F238E27FC236}">
              <a16:creationId xmlns:a16="http://schemas.microsoft.com/office/drawing/2014/main" id="{260812E0-D59B-4D8E-9A2C-C6EDC90FAF9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D8251A7B-0546-4EE5-B33E-4853CAACAB7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8" name="Freeform: Shape 137">
          <a:extLst>
            <a:ext uri="{FF2B5EF4-FFF2-40B4-BE49-F238E27FC236}">
              <a16:creationId xmlns:a16="http://schemas.microsoft.com/office/drawing/2014/main" id="{9EA3777B-110C-4777-BEB9-085B87FEC59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1575C4A8-6BA3-49DC-87D0-68FFE7AA0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8CB423B3-F213-411F-8059-444324539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9BDACEC2-CF34-40EF-B79C-9DD6C665D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017BF64C-EB42-4966-84A2-5673EA24C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id="{33DEE196-04EF-44A5-BB33-9889DBC9419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58D64EDF-89AA-47B7-AB07-CF5357C5E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9BBC2C11-11CF-42A2-A896-70EDFB805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4300CE4E-7771-42A7-8974-E8B98A60B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BA4C8444-CDCA-4541-95B9-E6DEF6A81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40672BD1-D11E-4A2E-B9C5-E590D037D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1FE2C84A-1FF0-4094-ABC3-A956DC315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872371CE-0D2F-4811-B39C-538CDE388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4ACE6D64-BE0C-4FE6-B0D8-0C69893C5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F25A81A1-5178-41CE-AD46-5674640A1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93AE2FF3-F447-46A3-B3C2-8A80B82FA1EE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3BC0E1E1-5D9D-45A7-A6DE-0284591D3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2D3CF444-3FA6-4D10-A7B1-9C62AF45C2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C6FF583-2022-469F-A7F4-263CA47AB8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2334D29F-356F-4395-8F71-4D3402D00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E1AF29F7-5FAB-43A6-954D-FEA3D0E64D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ECAAF0D9-27EC-45BF-9F99-0291B39A0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5C8B4A4-E3B8-4497-AAFD-CF8E30EAAB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813D3E5-0F56-4534-961F-C4000639D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7C854D64-84F5-4BB9-97F8-9A47052F46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897CAC4-8854-4A7E-8045-D103703BA9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4567BA4C-282E-4D99-BB02-02E6F201D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6480C384-217E-423C-A2BF-E1BE724C0D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709E8B77-FB15-4D67-A3A0-89F6B2166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D65448DA-E843-48EC-BD92-DE8232A22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6B1B8083-AA98-41AA-90E9-BA7911B616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E16710D1-D185-4D1D-A26F-3EEB06A8A1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48221C5-F951-4583-90E9-79B4ADED6A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B37C3E66-4E2B-44BC-B9F5-D9A2FD291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1523F40F-BCE8-4D55-BCBD-9840A162B7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1DD2804F-4EDE-4108-B187-E716C84F3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BA71A66B-151F-4B51-BB6D-64078B2ABE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3" name="Pentagone régulier 49">
          <a:extLst>
            <a:ext uri="{FF2B5EF4-FFF2-40B4-BE49-F238E27FC236}">
              <a16:creationId xmlns:a16="http://schemas.microsoft.com/office/drawing/2014/main" id="{B707EC24-7857-4DFF-9342-110F31271E6E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268E56B5-DBA5-49BA-8ED0-F45E7D77CD7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5" name="Oval 74">
          <a:extLst>
            <a:ext uri="{FF2B5EF4-FFF2-40B4-BE49-F238E27FC236}">
              <a16:creationId xmlns:a16="http://schemas.microsoft.com/office/drawing/2014/main" id="{45110BBD-96BE-4657-8567-87BBD1F01CB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0FBF4F23-CF13-47C2-81F9-7DFA195EDFC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A69F5E35-280E-4D39-85D4-B7ADE00786E7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2E2D8692-BA49-462F-AE42-F922D7CA90A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327660</xdr:colOff>
      <xdr:row>12</xdr:row>
      <xdr:rowOff>220980</xdr:rowOff>
    </xdr:from>
    <xdr:to>
      <xdr:col>2</xdr:col>
      <xdr:colOff>666454</xdr:colOff>
      <xdr:row>12</xdr:row>
      <xdr:rowOff>507872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1BAACAF9-0E9A-4E5E-9EA4-51CFEE24AF97}"/>
            </a:ext>
          </a:extLst>
        </xdr:cNvPr>
        <xdr:cNvGrpSpPr/>
      </xdr:nvGrpSpPr>
      <xdr:grpSpPr>
        <a:xfrm>
          <a:off x="1480185" y="4050030"/>
          <a:ext cx="338794" cy="286892"/>
          <a:chOff x="2235570" y="2804160"/>
          <a:chExt cx="338794" cy="286892"/>
        </a:xfrm>
      </xdr:grpSpPr>
      <xdr:sp macro="" textlink="">
        <xdr:nvSpPr>
          <xdr:cNvPr id="80" name="Pentagone régulier 49">
            <a:extLst>
              <a:ext uri="{FF2B5EF4-FFF2-40B4-BE49-F238E27FC236}">
                <a16:creationId xmlns:a16="http://schemas.microsoft.com/office/drawing/2014/main" id="{FE8EFDBA-372E-491A-A9CF-E3302A1E9B9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1" name="Oval 80">
            <a:extLst>
              <a:ext uri="{FF2B5EF4-FFF2-40B4-BE49-F238E27FC236}">
                <a16:creationId xmlns:a16="http://schemas.microsoft.com/office/drawing/2014/main" id="{F8E03106-A5C2-410B-8301-520B9DE955C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190500</xdr:colOff>
      <xdr:row>15</xdr:row>
      <xdr:rowOff>226060</xdr:rowOff>
    </xdr:from>
    <xdr:to>
      <xdr:col>1</xdr:col>
      <xdr:colOff>529294</xdr:colOff>
      <xdr:row>15</xdr:row>
      <xdr:rowOff>512952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FACD84F1-084F-4FE5-9D9B-A8D98F5D5792}"/>
            </a:ext>
          </a:extLst>
        </xdr:cNvPr>
        <xdr:cNvGrpSpPr/>
      </xdr:nvGrpSpPr>
      <xdr:grpSpPr>
        <a:xfrm>
          <a:off x="342900" y="5188585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4C0C4CD3-9505-4F58-BD04-2D1A2F1B26B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E190496C-6787-4758-8A36-114B180323F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18</xdr:row>
      <xdr:rowOff>246380</xdr:rowOff>
    </xdr:from>
    <xdr:to>
      <xdr:col>2</xdr:col>
      <xdr:colOff>666454</xdr:colOff>
      <xdr:row>18</xdr:row>
      <xdr:rowOff>533272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6B500703-1C3F-47F2-8A78-3053321C95DA}"/>
            </a:ext>
          </a:extLst>
        </xdr:cNvPr>
        <xdr:cNvGrpSpPr/>
      </xdr:nvGrpSpPr>
      <xdr:grpSpPr>
        <a:xfrm>
          <a:off x="1480185" y="633285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F60054BB-C7A8-46CA-8CDA-1DB10A5FC10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90A9AF8D-8695-40D7-B785-235729CA00A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335280</xdr:colOff>
      <xdr:row>21</xdr:row>
      <xdr:rowOff>266700</xdr:rowOff>
    </xdr:from>
    <xdr:to>
      <xdr:col>1</xdr:col>
      <xdr:colOff>674074</xdr:colOff>
      <xdr:row>21</xdr:row>
      <xdr:rowOff>553592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5F8D0A34-6166-4833-9F8B-C1355347EBFF}"/>
            </a:ext>
          </a:extLst>
        </xdr:cNvPr>
        <xdr:cNvGrpSpPr/>
      </xdr:nvGrpSpPr>
      <xdr:grpSpPr>
        <a:xfrm>
          <a:off x="487680" y="747712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352BC1F7-31AE-4E47-95F0-AF2F6C95E71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BA975645-5B43-4466-8B1B-D96F62AC17F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302382</xdr:rowOff>
    </xdr:from>
    <xdr:to>
      <xdr:col>7</xdr:col>
      <xdr:colOff>605866</xdr:colOff>
      <xdr:row>12</xdr:row>
      <xdr:rowOff>640977</xdr:rowOff>
    </xdr:to>
    <xdr:pic>
      <xdr:nvPicPr>
        <xdr:cNvPr id="93" name="Picture 273">
          <a:extLst>
            <a:ext uri="{FF2B5EF4-FFF2-40B4-BE49-F238E27FC236}">
              <a16:creationId xmlns:a16="http://schemas.microsoft.com/office/drawing/2014/main" id="{A1FE1474-2029-49FC-B9FB-D3F13EF24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1314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8E09F02A-04B7-466F-B062-8BADF5BE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69155</xdr:colOff>
      <xdr:row>9</xdr:row>
      <xdr:rowOff>420199</xdr:rowOff>
    </xdr:from>
    <xdr:to>
      <xdr:col>2</xdr:col>
      <xdr:colOff>407339</xdr:colOff>
      <xdr:row>9</xdr:row>
      <xdr:rowOff>766898</xdr:rowOff>
    </xdr:to>
    <xdr:pic>
      <xdr:nvPicPr>
        <xdr:cNvPr id="2" name="Picture 272">
          <a:extLst>
            <a:ext uri="{FF2B5EF4-FFF2-40B4-BE49-F238E27FC236}">
              <a16:creationId xmlns:a16="http://schemas.microsoft.com/office/drawing/2014/main" id="{2D1F8069-EBE9-4742-8EDD-50347D49D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475" y="3117679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508371</xdr:colOff>
      <xdr:row>9</xdr:row>
      <xdr:rowOff>420868</xdr:rowOff>
    </xdr:from>
    <xdr:to>
      <xdr:col>2</xdr:col>
      <xdr:colOff>825471</xdr:colOff>
      <xdr:row>9</xdr:row>
      <xdr:rowOff>752834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914D6077-C22A-4F95-8A9F-235FE0C24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4691" y="31183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9</xdr:row>
      <xdr:rowOff>378582</xdr:rowOff>
    </xdr:from>
    <xdr:to>
      <xdr:col>1</xdr:col>
      <xdr:colOff>621587</xdr:colOff>
      <xdr:row>9</xdr:row>
      <xdr:rowOff>717177</xdr:rowOff>
    </xdr:to>
    <xdr:pic>
      <xdr:nvPicPr>
        <xdr:cNvPr id="4" name="Picture 273">
          <a:extLst>
            <a:ext uri="{FF2B5EF4-FFF2-40B4-BE49-F238E27FC236}">
              <a16:creationId xmlns:a16="http://schemas.microsoft.com/office/drawing/2014/main" id="{89EFBB53-0B0D-40CA-B0F9-0BEB6B7EC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5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340731</xdr:colOff>
      <xdr:row>15</xdr:row>
      <xdr:rowOff>402098</xdr:rowOff>
    </xdr:from>
    <xdr:to>
      <xdr:col>2</xdr:col>
      <xdr:colOff>657831</xdr:colOff>
      <xdr:row>15</xdr:row>
      <xdr:rowOff>734064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5F1703BB-0259-4CF0-82D0-006562CFD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7051" y="5347478"/>
          <a:ext cx="317100" cy="331966"/>
        </a:xfrm>
        <a:prstGeom prst="rect">
          <a:avLst/>
        </a:prstGeom>
      </xdr:spPr>
    </xdr:pic>
    <xdr:clientData/>
  </xdr:twoCellAnchor>
  <xdr:twoCellAnchor>
    <xdr:from>
      <xdr:col>2</xdr:col>
      <xdr:colOff>355971</xdr:colOff>
      <xdr:row>12</xdr:row>
      <xdr:rowOff>318278</xdr:rowOff>
    </xdr:from>
    <xdr:to>
      <xdr:col>2</xdr:col>
      <xdr:colOff>673071</xdr:colOff>
      <xdr:row>12</xdr:row>
      <xdr:rowOff>650244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D1C2682E-9BF4-4095-8859-92B000478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2291" y="413589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3" name="Picture 239">
          <a:extLst>
            <a:ext uri="{FF2B5EF4-FFF2-40B4-BE49-F238E27FC236}">
              <a16:creationId xmlns:a16="http://schemas.microsoft.com/office/drawing/2014/main" id="{EAB3535E-6AD5-4184-8DBC-8B7F2CF96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4" name="Picture 17">
          <a:extLst>
            <a:ext uri="{FF2B5EF4-FFF2-40B4-BE49-F238E27FC236}">
              <a16:creationId xmlns:a16="http://schemas.microsoft.com/office/drawing/2014/main" id="{F21778A1-3C06-4222-B5A0-E2FADB92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6" name="Picture 273">
          <a:extLst>
            <a:ext uri="{FF2B5EF4-FFF2-40B4-BE49-F238E27FC236}">
              <a16:creationId xmlns:a16="http://schemas.microsoft.com/office/drawing/2014/main" id="{4B7F964F-4F56-4177-8D26-C7CB14B9A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57" name="Picture 156">
          <a:extLst>
            <a:ext uri="{FF2B5EF4-FFF2-40B4-BE49-F238E27FC236}">
              <a16:creationId xmlns:a16="http://schemas.microsoft.com/office/drawing/2014/main" id="{B716555D-6E5B-4ADD-9330-708FEE267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C579ECB1-2ED8-40CC-AC7F-F78EA1CE6DC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5" name="Picture 13">
          <a:extLst>
            <a:ext uri="{FF2B5EF4-FFF2-40B4-BE49-F238E27FC236}">
              <a16:creationId xmlns:a16="http://schemas.microsoft.com/office/drawing/2014/main" id="{9FED3E89-FA9A-4187-B409-404D123FD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6" name="Picture 17">
          <a:extLst>
            <a:ext uri="{FF2B5EF4-FFF2-40B4-BE49-F238E27FC236}">
              <a16:creationId xmlns:a16="http://schemas.microsoft.com/office/drawing/2014/main" id="{7D41E311-48CF-4E67-908C-AFBFDD008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7" name="Picture 273">
          <a:extLst>
            <a:ext uri="{FF2B5EF4-FFF2-40B4-BE49-F238E27FC236}">
              <a16:creationId xmlns:a16="http://schemas.microsoft.com/office/drawing/2014/main" id="{BC2A7C12-9DE3-46AE-9278-B434CEF3C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8" name="Pentagone régulier 49">
          <a:extLst>
            <a:ext uri="{FF2B5EF4-FFF2-40B4-BE49-F238E27FC236}">
              <a16:creationId xmlns:a16="http://schemas.microsoft.com/office/drawing/2014/main" id="{43BE3C48-FFE4-4466-92C8-D93A46ADFC9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9" name="Freeform: Shape 128">
          <a:extLst>
            <a:ext uri="{FF2B5EF4-FFF2-40B4-BE49-F238E27FC236}">
              <a16:creationId xmlns:a16="http://schemas.microsoft.com/office/drawing/2014/main" id="{4C3D81BF-EE26-4F7B-AC71-B48344DA066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0" name="Freeform: Shape 129">
          <a:extLst>
            <a:ext uri="{FF2B5EF4-FFF2-40B4-BE49-F238E27FC236}">
              <a16:creationId xmlns:a16="http://schemas.microsoft.com/office/drawing/2014/main" id="{B184EF1D-9F10-48E2-B9DE-323AAEF4B45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1" name="Picture 248">
          <a:extLst>
            <a:ext uri="{FF2B5EF4-FFF2-40B4-BE49-F238E27FC236}">
              <a16:creationId xmlns:a16="http://schemas.microsoft.com/office/drawing/2014/main" id="{FE5981CC-B4A1-4B8D-AFDD-23C371C83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2" name="Picture 248">
          <a:extLst>
            <a:ext uri="{FF2B5EF4-FFF2-40B4-BE49-F238E27FC236}">
              <a16:creationId xmlns:a16="http://schemas.microsoft.com/office/drawing/2014/main" id="{1E77617F-755B-4A1F-8023-CC88C27F0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9305C475-AF05-42C1-B405-36C1DDB79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DD2737C3-1EBB-4B16-970A-EDD563BCA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FFC371F9-A76D-4834-8B3C-8B0E23DF227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6" name="Picture 13">
          <a:extLst>
            <a:ext uri="{FF2B5EF4-FFF2-40B4-BE49-F238E27FC236}">
              <a16:creationId xmlns:a16="http://schemas.microsoft.com/office/drawing/2014/main" id="{865D858D-8E9F-4E88-B19F-7C4EEEF81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7" name="Picture 13">
          <a:extLst>
            <a:ext uri="{FF2B5EF4-FFF2-40B4-BE49-F238E27FC236}">
              <a16:creationId xmlns:a16="http://schemas.microsoft.com/office/drawing/2014/main" id="{24AA247C-A87C-46C5-8784-609F4EF59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A21849B5-F420-4A08-93B8-C6F4031B6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9" name="Picture 17">
          <a:extLst>
            <a:ext uri="{FF2B5EF4-FFF2-40B4-BE49-F238E27FC236}">
              <a16:creationId xmlns:a16="http://schemas.microsoft.com/office/drawing/2014/main" id="{2A7027AC-5586-4514-A2DA-A4B82B08E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0" name="Picture 273">
          <a:extLst>
            <a:ext uri="{FF2B5EF4-FFF2-40B4-BE49-F238E27FC236}">
              <a16:creationId xmlns:a16="http://schemas.microsoft.com/office/drawing/2014/main" id="{381616C6-9C6D-4F2D-B0E5-AC49537CF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EF16E670-6793-4D7A-98F0-0AC302EDC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79C40134-DAD9-4E8C-8E5E-C432222F0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F8A33A51-E357-4974-944F-BB9EA293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63927331-A09B-4AE5-8FD5-53C851910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5" name="Oval 144">
          <a:extLst>
            <a:ext uri="{FF2B5EF4-FFF2-40B4-BE49-F238E27FC236}">
              <a16:creationId xmlns:a16="http://schemas.microsoft.com/office/drawing/2014/main" id="{7B54D5B4-2D98-4D46-9513-683BC74D006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D6D7C69-B545-4CCC-80A1-6174E4783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B6C78FE0-2777-4956-A792-065772C3E4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9040A639-3659-4339-96CA-17CA8CA30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3824E322-1DD9-4549-8A2C-3CBC5B724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2F11BEB0-DC22-41FB-9D38-2C4C793D60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E335F178-64A7-4CCB-9D23-D49D8AA956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AD2D1020-3407-4B64-B87D-06D9F204F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3F76AB5F-1B4E-4320-A721-AA85929769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52EB924D-CC16-4828-8D62-A3B45EE00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710F8021-9435-4BDD-A505-7423531B4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713E026D-CC19-4211-84F6-0287D062D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23322885-8F5B-468B-8505-18B963D06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4C26BF6A-BD3A-4125-A276-238642029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C18783A-D817-4E45-B991-5FAC19A199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E867AC10-A7CE-4ED3-8A1B-F3A3A8934F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30FE76B1-5B34-45FD-9147-C2D3701C19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73822368-27FF-4BBF-9620-5BCF3F1020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72DF751E-D522-4AA5-94DB-28DBE6AD0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F56A7A65-D6D8-49DF-AEB1-B538096A02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8B2628B-5305-4F1E-8AE8-2CC51DC46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973C838B-E15A-45D2-A3CE-2E01DCEDC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id="{FAA1BDAB-3E71-48EA-8B97-08495285CF5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id="{A1BEA99F-6598-466B-B317-FAB38E9A7E7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id="{FABC09A5-C03E-4EC2-9867-6D82A85531E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FFBBD0D5-5775-47DC-87A9-51043ABBBE2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D611260E-DCA9-483E-9174-FB2176B1B92E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EDA7E501-6624-4853-9209-4BEA91D82FF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281940</xdr:colOff>
      <xdr:row>9</xdr:row>
      <xdr:rowOff>160020</xdr:rowOff>
    </xdr:from>
    <xdr:to>
      <xdr:col>3</xdr:col>
      <xdr:colOff>620734</xdr:colOff>
      <xdr:row>9</xdr:row>
      <xdr:rowOff>446912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402CCDCD-D094-46C4-A0D5-A08C80E561C9}"/>
            </a:ext>
          </a:extLst>
        </xdr:cNvPr>
        <xdr:cNvGrpSpPr/>
      </xdr:nvGrpSpPr>
      <xdr:grpSpPr>
        <a:xfrm>
          <a:off x="2434590" y="286512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id="{13B5057D-5FB4-4640-B26D-ECF5325E597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id="{B21624F6-42B1-4E89-904F-C88846734B0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91440</xdr:colOff>
      <xdr:row>12</xdr:row>
      <xdr:rowOff>180340</xdr:rowOff>
    </xdr:from>
    <xdr:to>
      <xdr:col>2</xdr:col>
      <xdr:colOff>430234</xdr:colOff>
      <xdr:row>12</xdr:row>
      <xdr:rowOff>467232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5620DDF1-9DF6-4F98-8984-D47009C21054}"/>
            </a:ext>
          </a:extLst>
        </xdr:cNvPr>
        <xdr:cNvGrpSpPr/>
      </xdr:nvGrpSpPr>
      <xdr:grpSpPr>
        <a:xfrm>
          <a:off x="1243965" y="40093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42C06CEB-73AC-4EB8-8029-F279F173AA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63DE58EA-4CB2-48A9-BA88-3457144FD66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91440</xdr:colOff>
      <xdr:row>15</xdr:row>
      <xdr:rowOff>185420</xdr:rowOff>
    </xdr:from>
    <xdr:to>
      <xdr:col>2</xdr:col>
      <xdr:colOff>430234</xdr:colOff>
      <xdr:row>15</xdr:row>
      <xdr:rowOff>472312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90867CB5-C6C1-4FB2-9F8F-2902546907ED}"/>
            </a:ext>
          </a:extLst>
        </xdr:cNvPr>
        <xdr:cNvGrpSpPr/>
      </xdr:nvGrpSpPr>
      <xdr:grpSpPr>
        <a:xfrm>
          <a:off x="1243965" y="514794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5B7CF18D-4937-4FB4-987D-B2A36E68F24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63900EAA-6EFD-45BB-8A97-8FC50542D0D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289560</xdr:colOff>
      <xdr:row>18</xdr:row>
      <xdr:rowOff>205740</xdr:rowOff>
    </xdr:from>
    <xdr:to>
      <xdr:col>2</xdr:col>
      <xdr:colOff>628354</xdr:colOff>
      <xdr:row>18</xdr:row>
      <xdr:rowOff>492632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231C2C42-E7B3-4A97-8608-8473E25CE5EC}"/>
            </a:ext>
          </a:extLst>
        </xdr:cNvPr>
        <xdr:cNvGrpSpPr/>
      </xdr:nvGrpSpPr>
      <xdr:grpSpPr>
        <a:xfrm>
          <a:off x="1442085" y="629221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86CD25DE-1BD8-4097-8AF2-15923880025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553AC6AB-BAAC-4DE1-8FDA-A6FBA409DF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283403</xdr:colOff>
      <xdr:row>12</xdr:row>
      <xdr:rowOff>311907</xdr:rowOff>
    </xdr:from>
    <xdr:to>
      <xdr:col>1</xdr:col>
      <xdr:colOff>621587</xdr:colOff>
      <xdr:row>12</xdr:row>
      <xdr:rowOff>650502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id="{3EC8CB78-614E-4C21-9D8F-53DCE7EBF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4140957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283403</xdr:colOff>
      <xdr:row>15</xdr:row>
      <xdr:rowOff>292857</xdr:rowOff>
    </xdr:from>
    <xdr:to>
      <xdr:col>1</xdr:col>
      <xdr:colOff>621587</xdr:colOff>
      <xdr:row>15</xdr:row>
      <xdr:rowOff>631452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id="{BDBEEEF2-BAA5-4CEC-8B0C-9563ABBC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5803" y="5255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310CF4FB-5C78-42BE-B4B3-3D422E3E6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299110</xdr:colOff>
      <xdr:row>9</xdr:row>
      <xdr:rowOff>378582</xdr:rowOff>
    </xdr:from>
    <xdr:to>
      <xdr:col>2</xdr:col>
      <xdr:colOff>637294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30C43D5C-0A14-41DD-8790-64BC11EF7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5430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83820</xdr:colOff>
      <xdr:row>9</xdr:row>
      <xdr:rowOff>382099</xdr:rowOff>
    </xdr:from>
    <xdr:to>
      <xdr:col>3</xdr:col>
      <xdr:colOff>422004</xdr:colOff>
      <xdr:row>9</xdr:row>
      <xdr:rowOff>728798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id="{FD31F570-00B7-4A0D-9157-4ED5DB564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523036</xdr:colOff>
      <xdr:row>9</xdr:row>
      <xdr:rowOff>382768</xdr:rowOff>
    </xdr:from>
    <xdr:to>
      <xdr:col>3</xdr:col>
      <xdr:colOff>840136</xdr:colOff>
      <xdr:row>9</xdr:row>
      <xdr:rowOff>714734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CE2CDE96-D71D-4A5E-9ABD-7B523BCE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5851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317296</xdr:colOff>
      <xdr:row>12</xdr:row>
      <xdr:rowOff>299248</xdr:rowOff>
    </xdr:from>
    <xdr:to>
      <xdr:col>3</xdr:col>
      <xdr:colOff>634396</xdr:colOff>
      <xdr:row>12</xdr:row>
      <xdr:rowOff>631214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F01F5652-8695-425D-AF8B-4107C3F0B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52776" y="4116868"/>
          <a:ext cx="317100" cy="331966"/>
        </a:xfrm>
        <a:prstGeom prst="rect">
          <a:avLst/>
        </a:prstGeom>
      </xdr:spPr>
    </xdr:pic>
    <xdr:clientData/>
  </xdr:twoCellAnchor>
  <xdr:twoCellAnchor>
    <xdr:from>
      <xdr:col>3</xdr:col>
      <xdr:colOff>317296</xdr:colOff>
      <xdr:row>15</xdr:row>
      <xdr:rowOff>341138</xdr:rowOff>
    </xdr:from>
    <xdr:to>
      <xdr:col>3</xdr:col>
      <xdr:colOff>634396</xdr:colOff>
      <xdr:row>15</xdr:row>
      <xdr:rowOff>673104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B397A8F0-6FCC-4BCE-AD97-347E2CF2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52776" y="528651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9" name="Picture 239">
          <a:extLst>
            <a:ext uri="{FF2B5EF4-FFF2-40B4-BE49-F238E27FC236}">
              <a16:creationId xmlns:a16="http://schemas.microsoft.com/office/drawing/2014/main" id="{7CD0ACBF-5B49-4722-94A8-08838A4D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3CC324D3-4E81-4D6A-9B15-C0AB2EDF4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816C755F-7B2B-44D7-8BE4-D549C0994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55" name="Picture 154">
          <a:extLst>
            <a:ext uri="{FF2B5EF4-FFF2-40B4-BE49-F238E27FC236}">
              <a16:creationId xmlns:a16="http://schemas.microsoft.com/office/drawing/2014/main" id="{F746860E-C88E-40E6-921D-78CB9AFCD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795CFF5F-7050-4620-9332-D276998ED2C3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C681E58B-B5C0-4958-884A-F8D4CFEF8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78F7244A-FDCC-4F4E-80BD-05ECD2463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221D16A0-8B55-4EEF-8196-D1C2E2B5E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2" name="Pentagone régulier 49">
          <a:extLst>
            <a:ext uri="{FF2B5EF4-FFF2-40B4-BE49-F238E27FC236}">
              <a16:creationId xmlns:a16="http://schemas.microsoft.com/office/drawing/2014/main" id="{D2C0657D-6BE4-4493-8394-B9D4B8A2D00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id="{E5C045A9-E13B-4CBA-90E3-6E369A7AD4A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4" name="Freeform: Shape 133">
          <a:extLst>
            <a:ext uri="{FF2B5EF4-FFF2-40B4-BE49-F238E27FC236}">
              <a16:creationId xmlns:a16="http://schemas.microsoft.com/office/drawing/2014/main" id="{9F286E96-6318-4F93-8602-B157F5FDFB1B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83756CC2-CD2A-4E26-B15D-AACD43F02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BDE0F3F1-1FB7-4BF3-9BD3-8BCE1A7B8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D8731A10-563B-483F-966F-5061BBE9D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F4768D15-A33E-4FB7-9D52-3C136A602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id="{9C8D3354-A47A-44DC-AB2E-84475E65283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5339F408-7F76-4B55-A8FE-5E855D6AE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F48E2E25-A92C-40AE-A243-AE5A708E6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69FD0576-A98A-4E8C-887D-8F9562AB1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90A71B89-8038-45D5-8564-569D6434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C24B4CC4-34E1-495A-81DB-C1FC75E98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6257FCB0-3180-4267-86F2-A12C2BA4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579306D0-5B1D-4C27-BC95-402B622D9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1F6FB486-5C52-4322-AE8E-17FFC2653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248AF564-9D79-44AE-BCBA-E6DCAFF7B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3F5455A6-E71F-485A-AB0A-8B68FAD77369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4DA3005A-F04E-410D-9972-CEF8CACA9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534AE417-AD26-4854-96C4-0BAE0FCDC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FD765C07-96E5-4C51-9822-CF20778185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A081D33-4E85-4D77-88D7-9D3538597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E3034FF3-66DD-42D4-B36C-7C6110090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10FC7EAE-0E14-43BC-A06C-0DBE457A0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2CE0181D-19DD-4430-96F2-AFEDA8A36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EC7BD99A-40A4-432B-8E47-4E6B2D04E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D1091E55-687B-4C3C-9289-187D36FF79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A0DC070-39EC-4A8A-94AD-28610F9D60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96CB6193-D6D6-4263-9058-6B9C2D7883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36538AE-62B4-4361-AEC2-ED6D424E92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8FCF1ED-2649-4484-BA3C-5B95C41BF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4E68AFC4-794D-4893-8803-3FA914BE46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3C3FA21-62F7-4B59-A26B-52297E81D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1FD448C-EFC1-42EB-ACAD-46884DEEAB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F80F16E8-1D33-436E-AC3F-A6C0E25D6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D6CC7D43-5416-469E-98D1-5A6E9AD88D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CC57EE1-CF70-47C6-BE43-3A95A71A79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17FF006-953B-452D-924A-2F9E4B80D5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578BD2A-FDB9-4605-8BA7-D765FE677A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id="{17BF6844-5391-4372-9B65-FD4F82CD20D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id="{DF1B70BE-897F-4728-A38A-5CDB9B2F6CC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id="{60427D32-98E1-47E2-8913-C7885947280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A212C2F5-2875-4C42-BE6C-B2AF426E2DC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C3058CBE-9F19-479F-8117-51A6A4CFCE8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E1E3257A-E993-4A5F-B2E7-7202CFFA6A6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266700</xdr:colOff>
      <xdr:row>9</xdr:row>
      <xdr:rowOff>160020</xdr:rowOff>
    </xdr:from>
    <xdr:to>
      <xdr:col>4</xdr:col>
      <xdr:colOff>605494</xdr:colOff>
      <xdr:row>9</xdr:row>
      <xdr:rowOff>446912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ABE1DEED-335F-4669-B865-DB106EFADA45}"/>
            </a:ext>
          </a:extLst>
        </xdr:cNvPr>
        <xdr:cNvGrpSpPr/>
      </xdr:nvGrpSpPr>
      <xdr:grpSpPr>
        <a:xfrm>
          <a:off x="3419475" y="286512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id="{1A7E6440-7395-4CF9-97BA-782AE68AA87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id="{3266448E-151B-4214-82CB-F37F307863C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76200</xdr:colOff>
      <xdr:row>12</xdr:row>
      <xdr:rowOff>180340</xdr:rowOff>
    </xdr:from>
    <xdr:to>
      <xdr:col>3</xdr:col>
      <xdr:colOff>414994</xdr:colOff>
      <xdr:row>12</xdr:row>
      <xdr:rowOff>467232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299F8535-0B23-426B-9B6B-13ADC2399A58}"/>
            </a:ext>
          </a:extLst>
        </xdr:cNvPr>
        <xdr:cNvGrpSpPr/>
      </xdr:nvGrpSpPr>
      <xdr:grpSpPr>
        <a:xfrm>
          <a:off x="2228850" y="40093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0D37C24B-3E4B-405A-ABAE-9D79EDB1836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6EF6AB5D-2265-486F-B597-5AC8E908907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76200</xdr:colOff>
      <xdr:row>15</xdr:row>
      <xdr:rowOff>185420</xdr:rowOff>
    </xdr:from>
    <xdr:to>
      <xdr:col>3</xdr:col>
      <xdr:colOff>414994</xdr:colOff>
      <xdr:row>15</xdr:row>
      <xdr:rowOff>472312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F4FF7BFB-931C-4728-AE23-124A8B5E13EC}"/>
            </a:ext>
          </a:extLst>
        </xdr:cNvPr>
        <xdr:cNvGrpSpPr/>
      </xdr:nvGrpSpPr>
      <xdr:grpSpPr>
        <a:xfrm>
          <a:off x="2228850" y="514794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30B25267-4C64-4664-BD73-DF684624A6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31076E99-1916-4A92-8EC0-5A840B3247F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274320</xdr:colOff>
      <xdr:row>18</xdr:row>
      <xdr:rowOff>205740</xdr:rowOff>
    </xdr:from>
    <xdr:to>
      <xdr:col>3</xdr:col>
      <xdr:colOff>613114</xdr:colOff>
      <xdr:row>18</xdr:row>
      <xdr:rowOff>492632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A271B5BA-43D4-42F1-A2E0-E885051DF3BE}"/>
            </a:ext>
          </a:extLst>
        </xdr:cNvPr>
        <xdr:cNvGrpSpPr/>
      </xdr:nvGrpSpPr>
      <xdr:grpSpPr>
        <a:xfrm>
          <a:off x="2426970" y="629221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04690747-B4BD-42C8-AD6E-4B7C191EE86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4B51DF0A-43AB-401D-A156-08745BFD35F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299110</xdr:colOff>
      <xdr:row>12</xdr:row>
      <xdr:rowOff>264282</xdr:rowOff>
    </xdr:from>
    <xdr:to>
      <xdr:col>2</xdr:col>
      <xdr:colOff>637294</xdr:colOff>
      <xdr:row>12</xdr:row>
      <xdr:rowOff>602877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id="{31A73117-D56C-44D8-8748-7E46C85EA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4093332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299110</xdr:colOff>
      <xdr:row>15</xdr:row>
      <xdr:rowOff>226182</xdr:rowOff>
    </xdr:from>
    <xdr:to>
      <xdr:col>2</xdr:col>
      <xdr:colOff>637294</xdr:colOff>
      <xdr:row>15</xdr:row>
      <xdr:rowOff>564777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id="{421D14F5-B0EF-42A8-980F-7D5A099EB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635" y="518870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2A33FC9E-ED6A-4AF3-984C-DAE8D208A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678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283398</xdr:colOff>
      <xdr:row>9</xdr:row>
      <xdr:rowOff>378582</xdr:rowOff>
    </xdr:from>
    <xdr:to>
      <xdr:col>3</xdr:col>
      <xdr:colOff>621582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C2C079E4-0F66-4508-B1E5-88887EDF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18878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68580</xdr:colOff>
      <xdr:row>9</xdr:row>
      <xdr:rowOff>397339</xdr:rowOff>
    </xdr:from>
    <xdr:to>
      <xdr:col>4</xdr:col>
      <xdr:colOff>406764</xdr:colOff>
      <xdr:row>9</xdr:row>
      <xdr:rowOff>744038</xdr:rowOff>
    </xdr:to>
    <xdr:pic>
      <xdr:nvPicPr>
        <xdr:cNvPr id="122" name="Picture 272">
          <a:extLst>
            <a:ext uri="{FF2B5EF4-FFF2-40B4-BE49-F238E27FC236}">
              <a16:creationId xmlns:a16="http://schemas.microsoft.com/office/drawing/2014/main" id="{19F3797A-ED4A-44B9-8230-E328EDE0D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220" y="3094819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507796</xdr:colOff>
      <xdr:row>9</xdr:row>
      <xdr:rowOff>398008</xdr:rowOff>
    </xdr:from>
    <xdr:to>
      <xdr:col>4</xdr:col>
      <xdr:colOff>824896</xdr:colOff>
      <xdr:row>9</xdr:row>
      <xdr:rowOff>729974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09336A60-8136-46CF-8B5E-39C40F268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2436" y="309548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302056</xdr:colOff>
      <xdr:row>12</xdr:row>
      <xdr:rowOff>314488</xdr:rowOff>
    </xdr:from>
    <xdr:to>
      <xdr:col>4</xdr:col>
      <xdr:colOff>619156</xdr:colOff>
      <xdr:row>12</xdr:row>
      <xdr:rowOff>646454</xdr:rowOff>
    </xdr:to>
    <xdr:pic>
      <xdr:nvPicPr>
        <xdr:cNvPr id="124" name="Picture 17">
          <a:extLst>
            <a:ext uri="{FF2B5EF4-FFF2-40B4-BE49-F238E27FC236}">
              <a16:creationId xmlns:a16="http://schemas.microsoft.com/office/drawing/2014/main" id="{1945A60D-3660-463D-B393-BE8C6DD7C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6696" y="4132108"/>
          <a:ext cx="317100" cy="331966"/>
        </a:xfrm>
        <a:prstGeom prst="rect">
          <a:avLst/>
        </a:prstGeom>
      </xdr:spPr>
    </xdr:pic>
    <xdr:clientData/>
  </xdr:twoCellAnchor>
  <xdr:twoCellAnchor>
    <xdr:from>
      <xdr:col>4</xdr:col>
      <xdr:colOff>302056</xdr:colOff>
      <xdr:row>15</xdr:row>
      <xdr:rowOff>379238</xdr:rowOff>
    </xdr:from>
    <xdr:to>
      <xdr:col>4</xdr:col>
      <xdr:colOff>619156</xdr:colOff>
      <xdr:row>15</xdr:row>
      <xdr:rowOff>711204</xdr:rowOff>
    </xdr:to>
    <xdr:pic>
      <xdr:nvPicPr>
        <xdr:cNvPr id="125" name="Picture 17">
          <a:extLst>
            <a:ext uri="{FF2B5EF4-FFF2-40B4-BE49-F238E27FC236}">
              <a16:creationId xmlns:a16="http://schemas.microsoft.com/office/drawing/2014/main" id="{7CC2C423-1DDC-40D0-80FE-4C0774582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36696" y="532461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8" name="Picture 239">
          <a:extLst>
            <a:ext uri="{FF2B5EF4-FFF2-40B4-BE49-F238E27FC236}">
              <a16:creationId xmlns:a16="http://schemas.microsoft.com/office/drawing/2014/main" id="{55A805BA-9DB5-464C-9F6B-D5EAB2AF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id="{B26CD385-F2FF-410B-BBE6-391FB2BAC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19111625-3FA9-4841-AD8F-A80592CB5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62" name="Picture 161">
          <a:extLst>
            <a:ext uri="{FF2B5EF4-FFF2-40B4-BE49-F238E27FC236}">
              <a16:creationId xmlns:a16="http://schemas.microsoft.com/office/drawing/2014/main" id="{AAFABE05-81CA-483F-9726-C0803D3D1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E6F8B8EB-DB5F-40F6-86B0-AC3553F298F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32" name="Picture 13">
          <a:extLst>
            <a:ext uri="{FF2B5EF4-FFF2-40B4-BE49-F238E27FC236}">
              <a16:creationId xmlns:a16="http://schemas.microsoft.com/office/drawing/2014/main" id="{509A50FD-E201-4D0E-AF7E-94FE1054B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34E34A95-4DAA-4BA0-88C5-016C3EDC5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0453AD57-C1DA-44EA-9D6F-60CF53348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8338C34B-8508-4EE8-BE32-FD0D0731269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A6A5F118-DEF0-4EBC-8274-5CF5A90F103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2AF17F7A-7DA7-4D7B-BF07-E00784080D4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CBA54843-ED2E-42F5-A865-F65BFCDFC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D17CDDC8-5410-4416-9134-0A81C5F7A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789C9A57-0D5A-400B-86C7-0069C6E96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8B9BCA4F-4045-4008-8887-99E7C9C57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324A5FA9-EBE3-4027-8946-D09DA010E33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0E88D824-96A6-4669-80F7-DB84A376C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F4829B2D-A1A6-45F8-8BAF-4F670230B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0C273145-6D49-4AC8-B0FD-33F8A9C6D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6EB0DA59-39B5-45A3-876F-E793C1D2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2C03F988-0716-4D31-8367-6C6093A5E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62741996-7C01-4F45-B38E-2227C9A43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8D275BD2-BC65-4590-ABEA-9C420BA3D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A4F4C1A3-9871-435D-A524-D4E4F334A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83D0E7CE-05A5-4D52-9891-56EAB14E6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316DCDAE-B824-488A-B980-B78BA87E983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B826CE2D-A843-4A43-A973-77282F0CF3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3EBAF8CF-6144-4D30-9311-3EB8E6D838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E0D5922B-CD05-453A-BF7D-C6E213CA5D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C139515B-6604-47C1-B3B7-444DA3CD0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67327C11-4AC7-44F3-BE33-FF909ECFDB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9F559D9C-7098-4E35-ABA0-6B1462B16B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B61089C2-5DEF-4F1E-9073-92E20D961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17065DCD-30D1-47C8-864E-7154ECD4AB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9D67F76-9E18-4EE1-BBA6-66FEFD884A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B74DD298-215A-4A37-BB5F-8362CA17E8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DDAD94E-4BBE-44F6-93A8-A4D2D00ACE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5A9E61E-1FA6-4F6B-8C06-4F6A08724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8EC64B9-3C85-4317-9D98-637F47C57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875162E-1C9F-4703-9C1B-1623735281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63825D1-C8D1-448B-B9E2-16B923FA34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3C09E44-AA9E-4D1F-BF7B-B25D9AE17A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65414B50-AC10-4209-8CF7-1B8A2F1605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F1DC523D-2274-46AA-9BCA-7C46F578F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E4A1AC6-AEC0-4796-96BC-48104CC27E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A104DBBA-DF0D-49F3-9370-CBF47C0217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850D80EA-C3E0-4D24-91EE-8FAF6C2A77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1A2F50BE-09D8-4D0B-A683-780130FD862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26723348-628A-40CA-8493-D311B0F3930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BC45EDA4-5128-4DD5-90DE-3A71D82C35C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9F7D78DC-BF2E-4013-912A-881E1144CF2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3A5B296E-6F38-4E53-8695-A58B84BBF9E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74C019A2-C8CA-4A0B-B3F5-CBA84A8B73A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259080</xdr:colOff>
      <xdr:row>9</xdr:row>
      <xdr:rowOff>182880</xdr:rowOff>
    </xdr:from>
    <xdr:to>
      <xdr:col>5</xdr:col>
      <xdr:colOff>597874</xdr:colOff>
      <xdr:row>9</xdr:row>
      <xdr:rowOff>469772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87C803C6-C3ED-4801-8BFD-746263727E69}"/>
            </a:ext>
          </a:extLst>
        </xdr:cNvPr>
        <xdr:cNvGrpSpPr/>
      </xdr:nvGrpSpPr>
      <xdr:grpSpPr>
        <a:xfrm>
          <a:off x="4411980" y="288798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EA4F5928-8DE8-48B1-99D4-C37D84EB1DD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5BE68D9E-F042-4E09-9DB3-E4F9943E1BD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68580</xdr:colOff>
      <xdr:row>12</xdr:row>
      <xdr:rowOff>203200</xdr:rowOff>
    </xdr:from>
    <xdr:to>
      <xdr:col>4</xdr:col>
      <xdr:colOff>407374</xdr:colOff>
      <xdr:row>12</xdr:row>
      <xdr:rowOff>490092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4DA4F921-0E2A-4B6D-9EDD-574C1C4D4C54}"/>
            </a:ext>
          </a:extLst>
        </xdr:cNvPr>
        <xdr:cNvGrpSpPr/>
      </xdr:nvGrpSpPr>
      <xdr:grpSpPr>
        <a:xfrm>
          <a:off x="3221355" y="4032250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3F7B9B55-37DB-4B76-9C5C-2E8D27FBB31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BC8EC505-6B3D-433E-8DE6-5A28FE9AEB9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68580</xdr:colOff>
      <xdr:row>15</xdr:row>
      <xdr:rowOff>208280</xdr:rowOff>
    </xdr:from>
    <xdr:to>
      <xdr:col>4</xdr:col>
      <xdr:colOff>407374</xdr:colOff>
      <xdr:row>15</xdr:row>
      <xdr:rowOff>495172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5825A94C-616A-48ED-8C21-28BF366811FC}"/>
            </a:ext>
          </a:extLst>
        </xdr:cNvPr>
        <xdr:cNvGrpSpPr/>
      </xdr:nvGrpSpPr>
      <xdr:grpSpPr>
        <a:xfrm>
          <a:off x="3221355" y="517080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AA837855-6D03-44F7-9CC2-747C7EE41F9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5981866A-C1FA-4B84-A36B-E3417D3306B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266700</xdr:colOff>
      <xdr:row>18</xdr:row>
      <xdr:rowOff>228600</xdr:rowOff>
    </xdr:from>
    <xdr:to>
      <xdr:col>4</xdr:col>
      <xdr:colOff>605494</xdr:colOff>
      <xdr:row>18</xdr:row>
      <xdr:rowOff>515492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92AFA243-CD75-4D4E-BE16-8276AE90C58A}"/>
            </a:ext>
          </a:extLst>
        </xdr:cNvPr>
        <xdr:cNvGrpSpPr/>
      </xdr:nvGrpSpPr>
      <xdr:grpSpPr>
        <a:xfrm>
          <a:off x="3419475" y="631507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1C93AA0E-D565-463E-80D8-8A9BF7D908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4D3FFAE3-28C9-43DE-9C1E-193EE6088FA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283398</xdr:colOff>
      <xdr:row>12</xdr:row>
      <xdr:rowOff>245232</xdr:rowOff>
    </xdr:from>
    <xdr:to>
      <xdr:col>3</xdr:col>
      <xdr:colOff>621582</xdr:colOff>
      <xdr:row>12</xdr:row>
      <xdr:rowOff>583827</xdr:rowOff>
    </xdr:to>
    <xdr:pic>
      <xdr:nvPicPr>
        <xdr:cNvPr id="94" name="Picture 273">
          <a:extLst>
            <a:ext uri="{FF2B5EF4-FFF2-40B4-BE49-F238E27FC236}">
              <a16:creationId xmlns:a16="http://schemas.microsoft.com/office/drawing/2014/main" id="{7DE3DC9C-23A5-42E0-8D16-8755420A6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4074282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283398</xdr:colOff>
      <xdr:row>15</xdr:row>
      <xdr:rowOff>245232</xdr:rowOff>
    </xdr:from>
    <xdr:to>
      <xdr:col>3</xdr:col>
      <xdr:colOff>621582</xdr:colOff>
      <xdr:row>15</xdr:row>
      <xdr:rowOff>583827</xdr:rowOff>
    </xdr:to>
    <xdr:pic>
      <xdr:nvPicPr>
        <xdr:cNvPr id="95" name="Picture 273">
          <a:extLst>
            <a:ext uri="{FF2B5EF4-FFF2-40B4-BE49-F238E27FC236}">
              <a16:creationId xmlns:a16="http://schemas.microsoft.com/office/drawing/2014/main" id="{203D808D-DA33-40E4-BF82-3A8BD2EA8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6048" y="52077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FCE3F0B-DBA0-48DC-B470-A09B4A701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314823</xdr:colOff>
      <xdr:row>9</xdr:row>
      <xdr:rowOff>378582</xdr:rowOff>
    </xdr:from>
    <xdr:to>
      <xdr:col>4</xdr:col>
      <xdr:colOff>653007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84BDD249-3894-4ED6-9689-C4AC3CCFE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4946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9</xdr:row>
      <xdr:rowOff>389719</xdr:rowOff>
    </xdr:from>
    <xdr:to>
      <xdr:col>5</xdr:col>
      <xdr:colOff>414384</xdr:colOff>
      <xdr:row>9</xdr:row>
      <xdr:rowOff>736418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id="{EEA89B31-3D93-49C1-BD24-3B8E71AAE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3087199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515416</xdr:colOff>
      <xdr:row>9</xdr:row>
      <xdr:rowOff>390388</xdr:rowOff>
    </xdr:from>
    <xdr:to>
      <xdr:col>5</xdr:col>
      <xdr:colOff>832516</xdr:colOff>
      <xdr:row>9</xdr:row>
      <xdr:rowOff>722354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BB979AED-74F9-4FDE-91F3-793F98B6F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49216" y="308786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309676</xdr:colOff>
      <xdr:row>12</xdr:row>
      <xdr:rowOff>306868</xdr:rowOff>
    </xdr:from>
    <xdr:to>
      <xdr:col>5</xdr:col>
      <xdr:colOff>626776</xdr:colOff>
      <xdr:row>12</xdr:row>
      <xdr:rowOff>638834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EA0AFFA5-6129-4528-8034-344FB7DE2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3476" y="4124488"/>
          <a:ext cx="317100" cy="331966"/>
        </a:xfrm>
        <a:prstGeom prst="rect">
          <a:avLst/>
        </a:prstGeom>
      </xdr:spPr>
    </xdr:pic>
    <xdr:clientData/>
  </xdr:twoCellAnchor>
  <xdr:twoCellAnchor>
    <xdr:from>
      <xdr:col>5</xdr:col>
      <xdr:colOff>309676</xdr:colOff>
      <xdr:row>15</xdr:row>
      <xdr:rowOff>371618</xdr:rowOff>
    </xdr:from>
    <xdr:to>
      <xdr:col>5</xdr:col>
      <xdr:colOff>626776</xdr:colOff>
      <xdr:row>15</xdr:row>
      <xdr:rowOff>703584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423CE885-7BC4-4101-8712-45C1AE5B3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43476" y="531699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4" name="Picture 239">
          <a:extLst>
            <a:ext uri="{FF2B5EF4-FFF2-40B4-BE49-F238E27FC236}">
              <a16:creationId xmlns:a16="http://schemas.microsoft.com/office/drawing/2014/main" id="{025149FA-4113-459D-BE88-91ADC4CB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1F0FDD60-5CD3-4B32-B646-61C6501B2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611D039F-126C-421B-8727-F53B971AD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58" name="Picture 157">
          <a:extLst>
            <a:ext uri="{FF2B5EF4-FFF2-40B4-BE49-F238E27FC236}">
              <a16:creationId xmlns:a16="http://schemas.microsoft.com/office/drawing/2014/main" id="{79AE4343-8EBD-47FF-AEA9-91F553C71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32D5A313-5622-4E6C-AE72-6647A816488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86DC6584-2361-438C-8B64-89B499884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id="{883F4198-EDA8-425C-8FC3-FE4C25708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id="{96087E24-EE08-4F16-9C54-502AA13BC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1" name="Pentagone régulier 49">
          <a:extLst>
            <a:ext uri="{FF2B5EF4-FFF2-40B4-BE49-F238E27FC236}">
              <a16:creationId xmlns:a16="http://schemas.microsoft.com/office/drawing/2014/main" id="{DB532463-DDB6-4526-BBEF-9D88B4D1C3B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38282FD9-AEDC-43A2-9576-EFB36F2CE8D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id="{6F127E4A-FE8B-43BE-946F-773160494F5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B04720E5-5781-461B-AA87-FEDF8AF37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8A482B57-656F-4D02-AF86-B8DA0F4D1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E1EF8364-A5ED-46D7-9683-F58892B77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F53975C9-E452-43B9-A0B4-E22E23BBD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A94376C7-76C9-4332-8438-33D56C53B7A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D3810EE2-CAB6-44CD-AF72-EC58E1C00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95EA7EED-BD08-41E5-852D-9077BFA50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42AEE0E8-75A6-47FF-A1C6-0E948482D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D37B3911-C685-44A6-8E3C-215AA4DCC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09D4A840-8CDA-4816-AC29-238B91996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id="{69374EAA-CD27-455A-B12E-BCED3707A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id="{14A605D6-D917-4DCD-8CC5-E8C68C3C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618CB953-F8D4-412C-8AFB-D9118AC0D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F9B845C1-6F87-4F9C-9288-D70FA8701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8" name="Oval 147">
          <a:extLst>
            <a:ext uri="{FF2B5EF4-FFF2-40B4-BE49-F238E27FC236}">
              <a16:creationId xmlns:a16="http://schemas.microsoft.com/office/drawing/2014/main" id="{8727B2B8-D411-45EA-A5DB-27F6E29EB9E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C73CC53-0A75-4102-A711-40D9CFAEF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519B0615-1432-469F-B376-ED667A182C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5B91481D-6701-48E7-896E-3BEF84E555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FD1C91F-6284-4B47-97ED-3439EAF19F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96D61FD1-8D81-4502-8D57-769BE62091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4E2C49E-DFE5-42EE-9C66-34E3E9B61B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D19112C2-2044-41AD-99A2-7D070826A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F7025E5-0578-4367-88B4-7E8FCEA154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2374225-C447-4255-AA3A-27EE8082B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836F8C37-2786-45E0-A20A-C4104EDC3A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70755356-232D-473D-8CF5-0B478246EC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B8F58246-9605-4543-9BD7-CB4BA81C1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DE10EF5-C35A-4326-854D-651F1AA3E4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7D3248CE-02B1-4A4D-BD7D-9FB8BC257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2D50959-C287-4CEA-8BA1-699F99552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E285B66C-5DCC-45D5-97F6-52A220A000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285FB23-5C41-42D7-8AA9-6C0A05E41B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252ED8FE-9708-4740-86C3-0862BD5121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782DE5C-296C-4E03-9EF8-3084FB8911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480D6B7-BC6C-4388-A1F8-00677BF9B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0095A86-75AD-4766-A5C0-91E7E64BA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id="{FC5BD367-10EF-4724-954D-83672F3A56A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id="{8E325C17-F307-4B37-807D-ACBDE5D869A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id="{570AFF9A-8450-46C9-BC68-B8525BB5A41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8E3ACF84-2B71-4FA2-A801-D1FA906599F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0A92EA6A-F3D8-4E1D-8FB2-AFA9479795F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4753D119-4C83-4ED1-B6CB-13A458EFFC6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251460</xdr:colOff>
      <xdr:row>9</xdr:row>
      <xdr:rowOff>205740</xdr:rowOff>
    </xdr:from>
    <xdr:to>
      <xdr:col>6</xdr:col>
      <xdr:colOff>590254</xdr:colOff>
      <xdr:row>9</xdr:row>
      <xdr:rowOff>492632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71902901-3D26-4060-87D7-E99DFAAB6A4E}"/>
            </a:ext>
          </a:extLst>
        </xdr:cNvPr>
        <xdr:cNvGrpSpPr/>
      </xdr:nvGrpSpPr>
      <xdr:grpSpPr>
        <a:xfrm>
          <a:off x="5404485" y="291084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id="{9E714BC4-BD87-4351-B824-75C81BA9486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id="{D52659C2-98EC-4DCA-9997-27BF567378B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60960</xdr:colOff>
      <xdr:row>12</xdr:row>
      <xdr:rowOff>226060</xdr:rowOff>
    </xdr:from>
    <xdr:to>
      <xdr:col>5</xdr:col>
      <xdr:colOff>399754</xdr:colOff>
      <xdr:row>12</xdr:row>
      <xdr:rowOff>512952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60DB5E2E-26B2-4F28-99D9-17093E07BF6F}"/>
            </a:ext>
          </a:extLst>
        </xdr:cNvPr>
        <xdr:cNvGrpSpPr/>
      </xdr:nvGrpSpPr>
      <xdr:grpSpPr>
        <a:xfrm>
          <a:off x="4213860" y="405511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49BF6D78-55EF-4ED7-AB2B-91796C2A31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320D37E0-C9DC-4BFE-AB67-3352ED50076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60960</xdr:colOff>
      <xdr:row>15</xdr:row>
      <xdr:rowOff>231140</xdr:rowOff>
    </xdr:from>
    <xdr:to>
      <xdr:col>5</xdr:col>
      <xdr:colOff>399754</xdr:colOff>
      <xdr:row>15</xdr:row>
      <xdr:rowOff>518032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BC490FBA-6672-4FED-BBAB-4D3A079B9F92}"/>
            </a:ext>
          </a:extLst>
        </xdr:cNvPr>
        <xdr:cNvGrpSpPr/>
      </xdr:nvGrpSpPr>
      <xdr:grpSpPr>
        <a:xfrm>
          <a:off x="4213860" y="519366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C9A5435E-D049-4213-91F1-6EC718594D7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FBC9CBBD-491B-4AFF-AE95-5220991C342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259080</xdr:colOff>
      <xdr:row>18</xdr:row>
      <xdr:rowOff>251460</xdr:rowOff>
    </xdr:from>
    <xdr:to>
      <xdr:col>5</xdr:col>
      <xdr:colOff>597874</xdr:colOff>
      <xdr:row>18</xdr:row>
      <xdr:rowOff>538352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225363C8-50AE-45BD-A337-225626AA04B9}"/>
            </a:ext>
          </a:extLst>
        </xdr:cNvPr>
        <xdr:cNvGrpSpPr/>
      </xdr:nvGrpSpPr>
      <xdr:grpSpPr>
        <a:xfrm>
          <a:off x="4411980" y="633793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D0EFA3DB-B901-4E83-816D-F90E058424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82BD6A4D-6085-49BB-8766-18A3F3B6014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314823</xdr:colOff>
      <xdr:row>12</xdr:row>
      <xdr:rowOff>245232</xdr:rowOff>
    </xdr:from>
    <xdr:to>
      <xdr:col>4</xdr:col>
      <xdr:colOff>653007</xdr:colOff>
      <xdr:row>12</xdr:row>
      <xdr:rowOff>583827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id="{BAC4A4BF-5DAC-4268-971D-98D98C54D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4074282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314823</xdr:colOff>
      <xdr:row>15</xdr:row>
      <xdr:rowOff>283332</xdr:rowOff>
    </xdr:from>
    <xdr:to>
      <xdr:col>4</xdr:col>
      <xdr:colOff>653007</xdr:colOff>
      <xdr:row>15</xdr:row>
      <xdr:rowOff>621927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id="{DDE194AD-1BD6-4B17-94A2-80F2BD95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67598" y="52458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6FB39460-A149-4091-89CA-169B9111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02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299113</xdr:colOff>
      <xdr:row>9</xdr:row>
      <xdr:rowOff>378582</xdr:rowOff>
    </xdr:from>
    <xdr:to>
      <xdr:col>5</xdr:col>
      <xdr:colOff>637297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E788C656-842D-46F2-8CE0-4BB986DE5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2913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99060</xdr:colOff>
      <xdr:row>9</xdr:row>
      <xdr:rowOff>382099</xdr:rowOff>
    </xdr:from>
    <xdr:to>
      <xdr:col>6</xdr:col>
      <xdr:colOff>437244</xdr:colOff>
      <xdr:row>9</xdr:row>
      <xdr:rowOff>728798</xdr:rowOff>
    </xdr:to>
    <xdr:pic>
      <xdr:nvPicPr>
        <xdr:cNvPr id="118" name="Picture 272">
          <a:extLst>
            <a:ext uri="{FF2B5EF4-FFF2-40B4-BE49-F238E27FC236}">
              <a16:creationId xmlns:a16="http://schemas.microsoft.com/office/drawing/2014/main" id="{29121C94-F6F5-48DD-B890-ACEAC1908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2020" y="3079579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538276</xdr:colOff>
      <xdr:row>9</xdr:row>
      <xdr:rowOff>382768</xdr:rowOff>
    </xdr:from>
    <xdr:to>
      <xdr:col>6</xdr:col>
      <xdr:colOff>855376</xdr:colOff>
      <xdr:row>9</xdr:row>
      <xdr:rowOff>714734</xdr:rowOff>
    </xdr:to>
    <xdr:pic>
      <xdr:nvPicPr>
        <xdr:cNvPr id="119" name="Picture 17">
          <a:extLst>
            <a:ext uri="{FF2B5EF4-FFF2-40B4-BE49-F238E27FC236}">
              <a16:creationId xmlns:a16="http://schemas.microsoft.com/office/drawing/2014/main" id="{0FF57293-AA3C-458B-BD5D-578249AAA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1236" y="308024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332536</xdr:colOff>
      <xdr:row>12</xdr:row>
      <xdr:rowOff>299248</xdr:rowOff>
    </xdr:from>
    <xdr:to>
      <xdr:col>6</xdr:col>
      <xdr:colOff>649636</xdr:colOff>
      <xdr:row>12</xdr:row>
      <xdr:rowOff>631214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0324161D-930D-4CD1-9788-51F4B25EF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65496" y="4116868"/>
          <a:ext cx="317100" cy="331966"/>
        </a:xfrm>
        <a:prstGeom prst="rect">
          <a:avLst/>
        </a:prstGeom>
      </xdr:spPr>
    </xdr:pic>
    <xdr:clientData/>
  </xdr:twoCellAnchor>
  <xdr:twoCellAnchor>
    <xdr:from>
      <xdr:col>6</xdr:col>
      <xdr:colOff>332536</xdr:colOff>
      <xdr:row>15</xdr:row>
      <xdr:rowOff>363998</xdr:rowOff>
    </xdr:from>
    <xdr:to>
      <xdr:col>6</xdr:col>
      <xdr:colOff>649636</xdr:colOff>
      <xdr:row>15</xdr:row>
      <xdr:rowOff>695964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B117F4CC-2469-446A-9CD9-BE6E8461D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65496" y="530937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5" name="Picture 239">
          <a:extLst>
            <a:ext uri="{FF2B5EF4-FFF2-40B4-BE49-F238E27FC236}">
              <a16:creationId xmlns:a16="http://schemas.microsoft.com/office/drawing/2014/main" id="{B52E614C-4683-4969-A469-026808D94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6" name="Picture 17">
          <a:extLst>
            <a:ext uri="{FF2B5EF4-FFF2-40B4-BE49-F238E27FC236}">
              <a16:creationId xmlns:a16="http://schemas.microsoft.com/office/drawing/2014/main" id="{341BF40E-3468-4B2C-83ED-9D82CD741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8" name="Picture 273">
          <a:extLst>
            <a:ext uri="{FF2B5EF4-FFF2-40B4-BE49-F238E27FC236}">
              <a16:creationId xmlns:a16="http://schemas.microsoft.com/office/drawing/2014/main" id="{13E3A826-866F-4045-95DC-048C8C7B5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350520</xdr:colOff>
      <xdr:row>0</xdr:row>
      <xdr:rowOff>0</xdr:rowOff>
    </xdr:from>
    <xdr:ext cx="1401884" cy="782442"/>
    <xdr:pic>
      <xdr:nvPicPr>
        <xdr:cNvPr id="159" name="Picture 158">
          <a:extLst>
            <a:ext uri="{FF2B5EF4-FFF2-40B4-BE49-F238E27FC236}">
              <a16:creationId xmlns:a16="http://schemas.microsoft.com/office/drawing/2014/main" id="{7EBC3DC6-7B4F-4676-BDC6-5EB8B52F5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34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A519C5B7-5685-433B-8B66-DCFF8740AC1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2FD8319A-1617-461F-BA7B-46B3DB441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9" name="Picture 17">
          <a:extLst>
            <a:ext uri="{FF2B5EF4-FFF2-40B4-BE49-F238E27FC236}">
              <a16:creationId xmlns:a16="http://schemas.microsoft.com/office/drawing/2014/main" id="{DF23C6D4-E755-469E-A7C5-76BA7EB1F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0" name="Picture 273">
          <a:extLst>
            <a:ext uri="{FF2B5EF4-FFF2-40B4-BE49-F238E27FC236}">
              <a16:creationId xmlns:a16="http://schemas.microsoft.com/office/drawing/2014/main" id="{7AF77A15-0A62-4784-A590-DD3AFDD9A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1" name="Pentagone régulier 49">
          <a:extLst>
            <a:ext uri="{FF2B5EF4-FFF2-40B4-BE49-F238E27FC236}">
              <a16:creationId xmlns:a16="http://schemas.microsoft.com/office/drawing/2014/main" id="{9973B7F3-659A-457B-BCA4-3913AF3DAA7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5D14C1BC-DD03-41D7-9E97-D557E3BDE8D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id="{2FC4F628-46CE-4B38-B74C-E25E600BDA8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222DE978-2FBC-48A0-9CE1-A3D44C19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4EF66C74-33B8-4C07-BD26-C0E326132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00D1A90D-096A-4475-80CD-8437AD890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B2106740-E229-4D5F-8B21-224EE9232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8" name="Pentagone régulier 49">
          <a:extLst>
            <a:ext uri="{FF2B5EF4-FFF2-40B4-BE49-F238E27FC236}">
              <a16:creationId xmlns:a16="http://schemas.microsoft.com/office/drawing/2014/main" id="{5B17DA70-CB9B-4EF2-B7A8-FC8B3E5731B4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3A6D9C2B-CD36-41A1-B29A-F6209DFD3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9388BE5E-9708-4ACC-BD7D-5C3334D36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D3E0DE62-C926-46B4-A47D-C88EDF415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2" name="Picture 17">
          <a:extLst>
            <a:ext uri="{FF2B5EF4-FFF2-40B4-BE49-F238E27FC236}">
              <a16:creationId xmlns:a16="http://schemas.microsoft.com/office/drawing/2014/main" id="{278AD1CE-0E82-4216-8267-ED4748076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3" name="Picture 273">
          <a:extLst>
            <a:ext uri="{FF2B5EF4-FFF2-40B4-BE49-F238E27FC236}">
              <a16:creationId xmlns:a16="http://schemas.microsoft.com/office/drawing/2014/main" id="{3650DD2A-323F-4D71-9C51-FBA9DE7E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4" name="Picture 17">
          <a:extLst>
            <a:ext uri="{FF2B5EF4-FFF2-40B4-BE49-F238E27FC236}">
              <a16:creationId xmlns:a16="http://schemas.microsoft.com/office/drawing/2014/main" id="{54139C5D-4A76-4EE3-A3D6-AABCCC09A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5" name="Picture 273">
          <a:extLst>
            <a:ext uri="{FF2B5EF4-FFF2-40B4-BE49-F238E27FC236}">
              <a16:creationId xmlns:a16="http://schemas.microsoft.com/office/drawing/2014/main" id="{08FECA07-014D-4695-9BE9-20C2EC14C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D365CD17-ABB6-4539-96F7-8AFB7103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38C0B6AA-694A-4586-9E35-3478B1404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8" name="Oval 147">
          <a:extLst>
            <a:ext uri="{FF2B5EF4-FFF2-40B4-BE49-F238E27FC236}">
              <a16:creationId xmlns:a16="http://schemas.microsoft.com/office/drawing/2014/main" id="{70C091BA-3C7C-451B-8740-DA6488E73BCD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B0A7A868-6F1D-408A-B772-DC4483985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474BB7E1-2FFE-4922-8665-798E2B305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5AA1F474-C7F6-4587-ADA4-601BBBDDE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17CCCAE3-1E7D-4AAB-9BBD-BA579637DC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97CAE04C-1DEB-4890-A5B5-0D93DC166A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2F80B89-C697-4EC6-8685-4F2443897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F7A7168D-054F-42E2-9FF3-F95DEB5B68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885A612-B4C9-4595-94C7-521CA8101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1AE1B8C0-C9FB-40CC-8D90-1C922443D8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FDA101A0-65E7-42EE-9C11-CDD3279DF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13FAAD24-1060-464D-AA12-66D0138BA6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D1DD3DB0-6743-4CC9-A64B-71F97661ED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79E785AC-97BD-4DEE-93E8-6F99633BE5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6B7039CE-E4B1-4D59-9B12-DF066BB2D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246B116-69C5-49B6-9D5D-E423789CBA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5A9E2AA-9C92-4D52-8F87-55ABABD287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76D83A2-A943-46A2-94D8-26DD0255C2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4DEC8CBA-30F5-48C1-90A3-621620639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EDC63E1-62D5-44E1-BACB-2367849163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23ACA1C-1686-4E55-AC96-31B8B1A7D8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3C1E107-F3FE-4BC8-98CF-B79BC8E71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id="{19DC2326-EAAC-493B-8860-A5C29C45E6E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id="{89F5D10E-77C3-4304-BD56-8E3F2013230A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id="{4AB08AA2-F04E-476F-A1ED-BF7719FF8B9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0FABBBCB-17DE-4366-AA47-9583B9EC45C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1AC4328D-232A-4371-B58C-9A83DCBF47BB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F55BB438-8C8B-4BFC-AC97-6DBC8BF5183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281940</xdr:colOff>
      <xdr:row>9</xdr:row>
      <xdr:rowOff>160020</xdr:rowOff>
    </xdr:from>
    <xdr:to>
      <xdr:col>7</xdr:col>
      <xdr:colOff>620734</xdr:colOff>
      <xdr:row>9</xdr:row>
      <xdr:rowOff>446912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8C698C91-8786-43E3-A68B-7CB423219372}"/>
            </a:ext>
          </a:extLst>
        </xdr:cNvPr>
        <xdr:cNvGrpSpPr/>
      </xdr:nvGrpSpPr>
      <xdr:grpSpPr>
        <a:xfrm>
          <a:off x="6435090" y="286512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id="{8603605C-94AB-41D4-978A-3EC0B7B0341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id="{93772246-C1EF-4548-9B8A-5DA6DAD354F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91440</xdr:colOff>
      <xdr:row>12</xdr:row>
      <xdr:rowOff>180340</xdr:rowOff>
    </xdr:from>
    <xdr:to>
      <xdr:col>6</xdr:col>
      <xdr:colOff>430234</xdr:colOff>
      <xdr:row>12</xdr:row>
      <xdr:rowOff>467232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5B52240B-28FE-4902-8FCC-529D540422B0}"/>
            </a:ext>
          </a:extLst>
        </xdr:cNvPr>
        <xdr:cNvGrpSpPr/>
      </xdr:nvGrpSpPr>
      <xdr:grpSpPr>
        <a:xfrm>
          <a:off x="5244465" y="40093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E1F82E70-E797-43CA-8F80-A12D5A3F32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59006614-BD23-41E0-9A32-AA7A0AC1C82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91440</xdr:colOff>
      <xdr:row>15</xdr:row>
      <xdr:rowOff>185420</xdr:rowOff>
    </xdr:from>
    <xdr:to>
      <xdr:col>6</xdr:col>
      <xdr:colOff>430234</xdr:colOff>
      <xdr:row>15</xdr:row>
      <xdr:rowOff>472312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6D94FF68-74FD-40EA-A95B-30A548C7F979}"/>
            </a:ext>
          </a:extLst>
        </xdr:cNvPr>
        <xdr:cNvGrpSpPr/>
      </xdr:nvGrpSpPr>
      <xdr:grpSpPr>
        <a:xfrm>
          <a:off x="5244465" y="514794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609D6C6A-415B-4153-B917-1F71A7BA89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0BD0AA5E-1153-4ABF-9E84-F8D32B93C3A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289560</xdr:colOff>
      <xdr:row>18</xdr:row>
      <xdr:rowOff>205740</xdr:rowOff>
    </xdr:from>
    <xdr:to>
      <xdr:col>6</xdr:col>
      <xdr:colOff>628354</xdr:colOff>
      <xdr:row>18</xdr:row>
      <xdr:rowOff>492632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ABC5F529-C18E-4A19-967F-E6E7CDD34E43}"/>
            </a:ext>
          </a:extLst>
        </xdr:cNvPr>
        <xdr:cNvGrpSpPr/>
      </xdr:nvGrpSpPr>
      <xdr:grpSpPr>
        <a:xfrm>
          <a:off x="5442585" y="629221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DAFC7EA6-77C9-405E-BC7F-4F21A887E91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B11BC856-42D7-4A17-BA75-4DCF16C0E88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299113</xdr:colOff>
      <xdr:row>12</xdr:row>
      <xdr:rowOff>330957</xdr:rowOff>
    </xdr:from>
    <xdr:to>
      <xdr:col>5</xdr:col>
      <xdr:colOff>637297</xdr:colOff>
      <xdr:row>12</xdr:row>
      <xdr:rowOff>669552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id="{4A5F782A-455F-44D3-A1B4-261A002BA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4160007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299113</xdr:colOff>
      <xdr:row>15</xdr:row>
      <xdr:rowOff>235707</xdr:rowOff>
    </xdr:from>
    <xdr:to>
      <xdr:col>5</xdr:col>
      <xdr:colOff>637297</xdr:colOff>
      <xdr:row>15</xdr:row>
      <xdr:rowOff>574302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id="{7DAA26E1-C198-46A0-B0C6-0F38F3080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2013" y="519823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ECFDA5D9-0DB8-4C7B-8B64-DCEB2D7A9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283399</xdr:colOff>
      <xdr:row>9</xdr:row>
      <xdr:rowOff>378582</xdr:rowOff>
    </xdr:from>
    <xdr:to>
      <xdr:col>6</xdr:col>
      <xdr:colOff>621583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2AE6119C-CD10-4FA7-8BB0-3A2DC8220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16359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68580</xdr:colOff>
      <xdr:row>9</xdr:row>
      <xdr:rowOff>404959</xdr:rowOff>
    </xdr:from>
    <xdr:to>
      <xdr:col>7</xdr:col>
      <xdr:colOff>406764</xdr:colOff>
      <xdr:row>9</xdr:row>
      <xdr:rowOff>751658</xdr:rowOff>
    </xdr:to>
    <xdr:pic>
      <xdr:nvPicPr>
        <xdr:cNvPr id="120" name="Picture 272">
          <a:extLst>
            <a:ext uri="{FF2B5EF4-FFF2-40B4-BE49-F238E27FC236}">
              <a16:creationId xmlns:a16="http://schemas.microsoft.com/office/drawing/2014/main" id="{EB53FEF7-3EB9-41CF-94F7-951585858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0700" y="3102439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507796</xdr:colOff>
      <xdr:row>9</xdr:row>
      <xdr:rowOff>405628</xdr:rowOff>
    </xdr:from>
    <xdr:to>
      <xdr:col>7</xdr:col>
      <xdr:colOff>824896</xdr:colOff>
      <xdr:row>9</xdr:row>
      <xdr:rowOff>737594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507EE8ED-4170-4FCA-B791-FA88FCD83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39916" y="310310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302056</xdr:colOff>
      <xdr:row>12</xdr:row>
      <xdr:rowOff>322108</xdr:rowOff>
    </xdr:from>
    <xdr:to>
      <xdr:col>7</xdr:col>
      <xdr:colOff>619156</xdr:colOff>
      <xdr:row>12</xdr:row>
      <xdr:rowOff>654074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8F3DAEEE-A051-47AD-A801-411AFBCE1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4176" y="4139728"/>
          <a:ext cx="317100" cy="331966"/>
        </a:xfrm>
        <a:prstGeom prst="rect">
          <a:avLst/>
        </a:prstGeom>
      </xdr:spPr>
    </xdr:pic>
    <xdr:clientData/>
  </xdr:twoCellAnchor>
  <xdr:twoCellAnchor>
    <xdr:from>
      <xdr:col>7</xdr:col>
      <xdr:colOff>302056</xdr:colOff>
      <xdr:row>15</xdr:row>
      <xdr:rowOff>394478</xdr:rowOff>
    </xdr:from>
    <xdr:to>
      <xdr:col>7</xdr:col>
      <xdr:colOff>619156</xdr:colOff>
      <xdr:row>15</xdr:row>
      <xdr:rowOff>726444</xdr:rowOff>
    </xdr:to>
    <xdr:pic>
      <xdr:nvPicPr>
        <xdr:cNvPr id="123" name="Picture 17">
          <a:extLst>
            <a:ext uri="{FF2B5EF4-FFF2-40B4-BE49-F238E27FC236}">
              <a16:creationId xmlns:a16="http://schemas.microsoft.com/office/drawing/2014/main" id="{70F0AC9C-BFAD-4F1E-AD7A-4C2D05A67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34176" y="533985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7" name="Picture 239">
          <a:extLst>
            <a:ext uri="{FF2B5EF4-FFF2-40B4-BE49-F238E27FC236}">
              <a16:creationId xmlns:a16="http://schemas.microsoft.com/office/drawing/2014/main" id="{BBA0043B-1166-4B82-B9F5-947AA34E1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8" name="Picture 17">
          <a:extLst>
            <a:ext uri="{FF2B5EF4-FFF2-40B4-BE49-F238E27FC236}">
              <a16:creationId xmlns:a16="http://schemas.microsoft.com/office/drawing/2014/main" id="{601FFBD1-C00C-4E51-815A-AD2F115F9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60" name="Picture 273">
          <a:extLst>
            <a:ext uri="{FF2B5EF4-FFF2-40B4-BE49-F238E27FC236}">
              <a16:creationId xmlns:a16="http://schemas.microsoft.com/office/drawing/2014/main" id="{EABFB457-EC31-4F68-8C83-62F6DEE92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373380</xdr:colOff>
      <xdr:row>0</xdr:row>
      <xdr:rowOff>0</xdr:rowOff>
    </xdr:from>
    <xdr:ext cx="1401884" cy="782442"/>
    <xdr:pic>
      <xdr:nvPicPr>
        <xdr:cNvPr id="161" name="Picture 160">
          <a:extLst>
            <a:ext uri="{FF2B5EF4-FFF2-40B4-BE49-F238E27FC236}">
              <a16:creationId xmlns:a16="http://schemas.microsoft.com/office/drawing/2014/main" id="{7CA310F0-70E3-4366-AF4D-06514F9F4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063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4" name="Rectangle 123">
          <a:extLst>
            <a:ext uri="{FF2B5EF4-FFF2-40B4-BE49-F238E27FC236}">
              <a16:creationId xmlns:a16="http://schemas.microsoft.com/office/drawing/2014/main" id="{29E1482C-07B5-4ED6-92DC-753899DDDF1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07DA84AB-6647-4D68-A235-ABE003C9D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276DFD47-FD19-4049-93A3-0519ED3D1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78ED04E7-DB84-4F5E-B564-040B66A2B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2" name="Pentagone régulier 49">
          <a:extLst>
            <a:ext uri="{FF2B5EF4-FFF2-40B4-BE49-F238E27FC236}">
              <a16:creationId xmlns:a16="http://schemas.microsoft.com/office/drawing/2014/main" id="{C0FC8F5A-9D08-4566-920B-69E8DD944604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3" name="Freeform: Shape 132">
          <a:extLst>
            <a:ext uri="{FF2B5EF4-FFF2-40B4-BE49-F238E27FC236}">
              <a16:creationId xmlns:a16="http://schemas.microsoft.com/office/drawing/2014/main" id="{786BE82D-8450-413E-8150-613AEBE3FA87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4" name="Freeform: Shape 133">
          <a:extLst>
            <a:ext uri="{FF2B5EF4-FFF2-40B4-BE49-F238E27FC236}">
              <a16:creationId xmlns:a16="http://schemas.microsoft.com/office/drawing/2014/main" id="{9C20B3C1-C6C9-4609-BD57-413CBCC2137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BA389881-7FE9-4B4D-BB77-B3F1B3211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1B2A2DD6-974F-443F-A91F-14D7848A7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93A2A0BA-FE0F-400E-82F9-E94B76B4B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48E6A600-879C-4708-85FD-EC37139B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id="{BCC77DF6-01E1-44BF-A769-895FD3B7780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3B26D895-AE78-47AA-A914-8C5996251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981BE8F4-B172-4471-90D4-3EC27206C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E275B000-53C6-480C-B4D4-DB0435631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0934FD0E-349A-4570-BD6A-B5DF772E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0DF18AED-E436-4062-BBAA-1707311BC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EE872DA0-50DC-45B5-A93D-038322AF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AB4F2671-00D1-428A-A96C-28AE1DF05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9BB49C11-D211-418B-83FC-AA8652419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9238B171-7EAF-4FA9-8353-707C53CBA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E3A74817-8D8F-418F-9A87-31EDD0127C0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2A91E1F4-2231-46C9-9865-78EC0EB9E7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416EDCCA-864D-4879-AA09-F931A6871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282DE1F9-AC39-4816-A8D0-7701CC445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75CC33CD-4C2A-4E3C-A6DC-CC9E4E345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4F948215-A21A-418A-AA0F-ECB08C2F3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467C896C-454A-40EE-8E22-27267D9DC8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8EBF9408-B503-4FFE-A210-7FD5CA064E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8D11104E-F3DA-4508-8CFB-F0D7B1CDCA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566698F2-EE07-464D-ACBE-57D146764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382AD915-C86B-43C6-B624-63DAD54B1D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BCE64D1B-EDCA-474A-8356-9E4E7D2EAF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EF6E0285-A587-4D5F-9496-24B825F950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E075920-7E26-46B1-BBA6-E981EB02F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AA147EAC-8004-4314-8EE8-B81DDBA70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6286666E-8F29-4EC0-85C3-8EC860EB97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76A4F11D-F246-45F7-80AB-96A80B761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5CCEA6C-4551-4D36-8A39-88DE1883B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D0453B0C-A463-4CED-A92A-24FC19A40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2142A80B-A56C-407B-BE90-9C1C4EE6CA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856C0C3-4395-432C-8315-8A9B4AAF64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D0032AC-7446-489C-899E-6CC96597CC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1" name="Pentagone régulier 49">
          <a:extLst>
            <a:ext uri="{FF2B5EF4-FFF2-40B4-BE49-F238E27FC236}">
              <a16:creationId xmlns:a16="http://schemas.microsoft.com/office/drawing/2014/main" id="{58BBC139-3EC6-47B0-888B-504AF194075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2" name="Pentagone régulier 49">
          <a:extLst>
            <a:ext uri="{FF2B5EF4-FFF2-40B4-BE49-F238E27FC236}">
              <a16:creationId xmlns:a16="http://schemas.microsoft.com/office/drawing/2014/main" id="{E564A882-28BD-4A24-A533-84ADC704E3F2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3" name="Oval 72">
          <a:extLst>
            <a:ext uri="{FF2B5EF4-FFF2-40B4-BE49-F238E27FC236}">
              <a16:creationId xmlns:a16="http://schemas.microsoft.com/office/drawing/2014/main" id="{B83C4519-20DF-449A-9753-D944781666A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EBFC279A-B1C9-47C7-BB59-4C9E238E447C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0082E808-B51B-494E-8620-E235C6EC16C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4AC9BB53-8ECB-4DCB-9D32-7628DAF900E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243840</xdr:colOff>
      <xdr:row>12</xdr:row>
      <xdr:rowOff>236220</xdr:rowOff>
    </xdr:from>
    <xdr:to>
      <xdr:col>1</xdr:col>
      <xdr:colOff>582634</xdr:colOff>
      <xdr:row>12</xdr:row>
      <xdr:rowOff>523112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04488955-6270-4A45-A60B-80921456338E}"/>
            </a:ext>
          </a:extLst>
        </xdr:cNvPr>
        <xdr:cNvGrpSpPr/>
      </xdr:nvGrpSpPr>
      <xdr:grpSpPr>
        <a:xfrm>
          <a:off x="396240" y="4065270"/>
          <a:ext cx="338794" cy="286892"/>
          <a:chOff x="2235570" y="2804160"/>
          <a:chExt cx="338794" cy="286892"/>
        </a:xfrm>
      </xdr:grpSpPr>
      <xdr:sp macro="" textlink="">
        <xdr:nvSpPr>
          <xdr:cNvPr id="78" name="Pentagone régulier 49">
            <a:extLst>
              <a:ext uri="{FF2B5EF4-FFF2-40B4-BE49-F238E27FC236}">
                <a16:creationId xmlns:a16="http://schemas.microsoft.com/office/drawing/2014/main" id="{A6E9939A-9F33-4A84-AC8E-E2CEDD2E1DC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79" name="Oval 78">
            <a:extLst>
              <a:ext uri="{FF2B5EF4-FFF2-40B4-BE49-F238E27FC236}">
                <a16:creationId xmlns:a16="http://schemas.microsoft.com/office/drawing/2014/main" id="{2B2DDA86-7F9A-4853-92C7-11357DB3329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83820</xdr:colOff>
      <xdr:row>12</xdr:row>
      <xdr:rowOff>149860</xdr:rowOff>
    </xdr:from>
    <xdr:to>
      <xdr:col>7</xdr:col>
      <xdr:colOff>422614</xdr:colOff>
      <xdr:row>12</xdr:row>
      <xdr:rowOff>436752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D1459725-12C9-4985-815B-9528129075F1}"/>
            </a:ext>
          </a:extLst>
        </xdr:cNvPr>
        <xdr:cNvGrpSpPr/>
      </xdr:nvGrpSpPr>
      <xdr:grpSpPr>
        <a:xfrm>
          <a:off x="6236970" y="397891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C54F3A7E-F7F4-41D1-A742-2FDA9B6067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A767215D-88C8-49BC-B7DC-C7B16FB3A2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83820</xdr:colOff>
      <xdr:row>15</xdr:row>
      <xdr:rowOff>154940</xdr:rowOff>
    </xdr:from>
    <xdr:to>
      <xdr:col>7</xdr:col>
      <xdr:colOff>422614</xdr:colOff>
      <xdr:row>15</xdr:row>
      <xdr:rowOff>441832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F521A620-6CEF-421F-803F-176C9DC50F06}"/>
            </a:ext>
          </a:extLst>
        </xdr:cNvPr>
        <xdr:cNvGrpSpPr/>
      </xdr:nvGrpSpPr>
      <xdr:grpSpPr>
        <a:xfrm>
          <a:off x="6236970" y="511746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AE4DD9F0-52B8-4517-975B-00AEFEC25EB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E28A8F57-D2D5-4F9B-981B-2A2B119B226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18</xdr:row>
      <xdr:rowOff>175260</xdr:rowOff>
    </xdr:from>
    <xdr:to>
      <xdr:col>7</xdr:col>
      <xdr:colOff>620734</xdr:colOff>
      <xdr:row>18</xdr:row>
      <xdr:rowOff>462152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DD81AE68-5945-44A4-9AF7-DBEC18928E2C}"/>
            </a:ext>
          </a:extLst>
        </xdr:cNvPr>
        <xdr:cNvGrpSpPr/>
      </xdr:nvGrpSpPr>
      <xdr:grpSpPr>
        <a:xfrm>
          <a:off x="6435090" y="626173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8D044772-31DC-4AB1-9328-4B4E84F23ED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A3CFDEE4-8D37-423C-936E-07499D2E355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283399</xdr:colOff>
      <xdr:row>12</xdr:row>
      <xdr:rowOff>350007</xdr:rowOff>
    </xdr:from>
    <xdr:to>
      <xdr:col>6</xdr:col>
      <xdr:colOff>621583</xdr:colOff>
      <xdr:row>12</xdr:row>
      <xdr:rowOff>688602</xdr:rowOff>
    </xdr:to>
    <xdr:pic>
      <xdr:nvPicPr>
        <xdr:cNvPr id="91" name="Picture 273">
          <a:extLst>
            <a:ext uri="{FF2B5EF4-FFF2-40B4-BE49-F238E27FC236}">
              <a16:creationId xmlns:a16="http://schemas.microsoft.com/office/drawing/2014/main" id="{E0F63D64-64FD-456A-BE3A-1E0C1A200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4179057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283399</xdr:colOff>
      <xdr:row>15</xdr:row>
      <xdr:rowOff>292857</xdr:rowOff>
    </xdr:from>
    <xdr:to>
      <xdr:col>6</xdr:col>
      <xdr:colOff>621583</xdr:colOff>
      <xdr:row>15</xdr:row>
      <xdr:rowOff>631452</xdr:rowOff>
    </xdr:to>
    <xdr:pic>
      <xdr:nvPicPr>
        <xdr:cNvPr id="92" name="Picture 273">
          <a:extLst>
            <a:ext uri="{FF2B5EF4-FFF2-40B4-BE49-F238E27FC236}">
              <a16:creationId xmlns:a16="http://schemas.microsoft.com/office/drawing/2014/main" id="{F6284781-0E95-48A1-8C77-58652AC7F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6424" y="5255382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8CD91E62-8CED-492B-8097-FD51D15E0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01175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267682</xdr:colOff>
      <xdr:row>9</xdr:row>
      <xdr:rowOff>378582</xdr:rowOff>
    </xdr:from>
    <xdr:to>
      <xdr:col>7</xdr:col>
      <xdr:colOff>605866</xdr:colOff>
      <xdr:row>9</xdr:row>
      <xdr:rowOff>717177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0820CCCB-36CD-40DB-AB2F-B964BE1C3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9802" y="3076062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12</xdr:row>
      <xdr:rowOff>397339</xdr:rowOff>
    </xdr:from>
    <xdr:to>
      <xdr:col>1</xdr:col>
      <xdr:colOff>422004</xdr:colOff>
      <xdr:row>12</xdr:row>
      <xdr:rowOff>744038</xdr:rowOff>
    </xdr:to>
    <xdr:pic>
      <xdr:nvPicPr>
        <xdr:cNvPr id="119" name="Picture 272">
          <a:extLst>
            <a:ext uri="{FF2B5EF4-FFF2-40B4-BE49-F238E27FC236}">
              <a16:creationId xmlns:a16="http://schemas.microsoft.com/office/drawing/2014/main" id="{51C252BE-8CB3-462F-97F3-BB4E5804F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980" y="4214959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523036</xdr:colOff>
      <xdr:row>12</xdr:row>
      <xdr:rowOff>398008</xdr:rowOff>
    </xdr:from>
    <xdr:to>
      <xdr:col>1</xdr:col>
      <xdr:colOff>840136</xdr:colOff>
      <xdr:row>12</xdr:row>
      <xdr:rowOff>729974</xdr:rowOff>
    </xdr:to>
    <xdr:pic>
      <xdr:nvPicPr>
        <xdr:cNvPr id="120" name="Picture 17">
          <a:extLst>
            <a:ext uri="{FF2B5EF4-FFF2-40B4-BE49-F238E27FC236}">
              <a16:creationId xmlns:a16="http://schemas.microsoft.com/office/drawing/2014/main" id="{DA8B603B-5EF3-4F0B-BC4D-B85DC1D49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196" y="421562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317296</xdr:colOff>
      <xdr:row>15</xdr:row>
      <xdr:rowOff>306868</xdr:rowOff>
    </xdr:from>
    <xdr:to>
      <xdr:col>1</xdr:col>
      <xdr:colOff>634396</xdr:colOff>
      <xdr:row>15</xdr:row>
      <xdr:rowOff>638834</xdr:rowOff>
    </xdr:to>
    <xdr:pic>
      <xdr:nvPicPr>
        <xdr:cNvPr id="121" name="Picture 17">
          <a:extLst>
            <a:ext uri="{FF2B5EF4-FFF2-40B4-BE49-F238E27FC236}">
              <a16:creationId xmlns:a16="http://schemas.microsoft.com/office/drawing/2014/main" id="{0D288723-EA53-4154-8E53-4A4826EC1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4456" y="5252248"/>
          <a:ext cx="317100" cy="331966"/>
        </a:xfrm>
        <a:prstGeom prst="rect">
          <a:avLst/>
        </a:prstGeom>
      </xdr:spPr>
    </xdr:pic>
    <xdr:clientData/>
  </xdr:twoCellAnchor>
  <xdr:twoCellAnchor>
    <xdr:from>
      <xdr:col>1</xdr:col>
      <xdr:colOff>317296</xdr:colOff>
      <xdr:row>18</xdr:row>
      <xdr:rowOff>379238</xdr:rowOff>
    </xdr:from>
    <xdr:to>
      <xdr:col>1</xdr:col>
      <xdr:colOff>634396</xdr:colOff>
      <xdr:row>18</xdr:row>
      <xdr:rowOff>711204</xdr:rowOff>
    </xdr:to>
    <xdr:pic>
      <xdr:nvPicPr>
        <xdr:cNvPr id="122" name="Picture 17">
          <a:extLst>
            <a:ext uri="{FF2B5EF4-FFF2-40B4-BE49-F238E27FC236}">
              <a16:creationId xmlns:a16="http://schemas.microsoft.com/office/drawing/2014/main" id="{78265544-8606-42FA-9A48-5387812D1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4456" y="6444758"/>
          <a:ext cx="31710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156" name="Picture 239">
          <a:extLst>
            <a:ext uri="{FF2B5EF4-FFF2-40B4-BE49-F238E27FC236}">
              <a16:creationId xmlns:a16="http://schemas.microsoft.com/office/drawing/2014/main" id="{FE5EED48-BF71-4852-B96A-6DDF6E382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157" name="Picture 17">
          <a:extLst>
            <a:ext uri="{FF2B5EF4-FFF2-40B4-BE49-F238E27FC236}">
              <a16:creationId xmlns:a16="http://schemas.microsoft.com/office/drawing/2014/main" id="{63E719C7-C14C-4ADE-B0D4-DF1B3A4D6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159" name="Picture 273">
          <a:extLst>
            <a:ext uri="{FF2B5EF4-FFF2-40B4-BE49-F238E27FC236}">
              <a16:creationId xmlns:a16="http://schemas.microsoft.com/office/drawing/2014/main" id="{86F5833C-B8A6-45B3-AFEA-1E8E4B26B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327660</xdr:colOff>
      <xdr:row>0</xdr:row>
      <xdr:rowOff>0</xdr:rowOff>
    </xdr:from>
    <xdr:ext cx="1401884" cy="782442"/>
    <xdr:pic>
      <xdr:nvPicPr>
        <xdr:cNvPr id="160" name="Picture 159">
          <a:extLst>
            <a:ext uri="{FF2B5EF4-FFF2-40B4-BE49-F238E27FC236}">
              <a16:creationId xmlns:a16="http://schemas.microsoft.com/office/drawing/2014/main" id="{AA24BE3E-7DF6-40F2-828F-B97E8F413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06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id="{9B061F01-B004-4E9D-B6AC-E9A045CC01A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7" name="Picture 13">
          <a:extLst>
            <a:ext uri="{FF2B5EF4-FFF2-40B4-BE49-F238E27FC236}">
              <a16:creationId xmlns:a16="http://schemas.microsoft.com/office/drawing/2014/main" id="{D50CCF07-23A7-4876-A606-C03C813C3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18" name="Picture 17">
          <a:extLst>
            <a:ext uri="{FF2B5EF4-FFF2-40B4-BE49-F238E27FC236}">
              <a16:creationId xmlns:a16="http://schemas.microsoft.com/office/drawing/2014/main" id="{022185DA-5CCA-478D-AB2F-83D63297D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3" name="Picture 273">
          <a:extLst>
            <a:ext uri="{FF2B5EF4-FFF2-40B4-BE49-F238E27FC236}">
              <a16:creationId xmlns:a16="http://schemas.microsoft.com/office/drawing/2014/main" id="{CD6974C5-999D-4D55-B278-02B11D822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24" name="Pentagone régulier 49">
          <a:extLst>
            <a:ext uri="{FF2B5EF4-FFF2-40B4-BE49-F238E27FC236}">
              <a16:creationId xmlns:a16="http://schemas.microsoft.com/office/drawing/2014/main" id="{1387746B-2E5A-46F2-8561-62AFD892C54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25" name="Freeform: Shape 124">
          <a:extLst>
            <a:ext uri="{FF2B5EF4-FFF2-40B4-BE49-F238E27FC236}">
              <a16:creationId xmlns:a16="http://schemas.microsoft.com/office/drawing/2014/main" id="{092620AD-797E-4BFC-8BB9-270D3D3A7FAE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26" name="Freeform: Shape 125">
          <a:extLst>
            <a:ext uri="{FF2B5EF4-FFF2-40B4-BE49-F238E27FC236}">
              <a16:creationId xmlns:a16="http://schemas.microsoft.com/office/drawing/2014/main" id="{1304276A-A7BE-4193-B312-55A723AEA88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27" name="Picture 248">
          <a:extLst>
            <a:ext uri="{FF2B5EF4-FFF2-40B4-BE49-F238E27FC236}">
              <a16:creationId xmlns:a16="http://schemas.microsoft.com/office/drawing/2014/main" id="{1C85B3BB-1F96-4A2C-B8A9-36DDEFC47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28" name="Picture 248">
          <a:extLst>
            <a:ext uri="{FF2B5EF4-FFF2-40B4-BE49-F238E27FC236}">
              <a16:creationId xmlns:a16="http://schemas.microsoft.com/office/drawing/2014/main" id="{BF271E19-9F68-4123-8416-48016F05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845019F1-E7CB-42B0-BA1F-0DF42D52B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EBE125DA-7B56-47EE-AFBA-C312501D3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9" name="Pentagone régulier 49">
          <a:extLst>
            <a:ext uri="{FF2B5EF4-FFF2-40B4-BE49-F238E27FC236}">
              <a16:creationId xmlns:a16="http://schemas.microsoft.com/office/drawing/2014/main" id="{D12398A1-7804-49D1-8E25-2674F78F87A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A5137E28-CB4A-4F10-B455-BB607173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1" name="Picture 13">
          <a:extLst>
            <a:ext uri="{FF2B5EF4-FFF2-40B4-BE49-F238E27FC236}">
              <a16:creationId xmlns:a16="http://schemas.microsoft.com/office/drawing/2014/main" id="{996F3D8A-EF80-4B02-8210-B2A4F614D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D1AF85D5-C2A1-4480-A8AC-95E8EFCAC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8D3824B6-49AD-4724-8AB7-8767D93DC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0E28BB5C-B299-4037-B12B-6C283D16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7C72383D-CE63-4EB2-8F4C-E77492440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DC9725F2-EEDB-47B8-840D-1282CB27F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08ED70C7-C28E-4872-AD73-E30AB6133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1E179952-F9B2-457B-83F4-1F205A1D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9" name="Oval 148">
          <a:extLst>
            <a:ext uri="{FF2B5EF4-FFF2-40B4-BE49-F238E27FC236}">
              <a16:creationId xmlns:a16="http://schemas.microsoft.com/office/drawing/2014/main" id="{81A42A60-E85D-4D0B-8ABC-30F4C1D08D1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8AD9231-D4F1-42A7-8346-CCB85658C4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319E6F43-E3A2-4827-B3C3-03DB5D3565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E4A1B37E-3CB3-422B-B4B1-35C69560CA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A10CCECE-B16A-4B61-8E8F-BD2B918C2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3CF76E62-39B8-4F9A-9D39-EA17EFD39E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FFA70572-FC75-4257-9E28-9A0F3802B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CD198980-A7D2-44CE-B229-065866076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6219734C-2DEA-4E24-8385-F48EE0FC56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F95B8BB4-C603-49C8-A18D-AEFB7423B7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21EB4AF6-256A-4197-A60B-F5674EE30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CF68E869-EA9D-4819-8524-9DD7A46DD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C07CA5B-1792-436E-BD54-0E73A2A86F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C3A2722E-57C2-40F7-906B-3A64AE15EA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24BDEFCA-3E86-4FEA-B0F6-ED3949ABA6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21B7022C-35F8-445C-BE1B-9F0B3C634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2AAF48FE-D2E3-437E-8883-B3E8CAE6D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C60B597E-3906-4FA7-B40F-730992E38B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1497903-3A74-4130-ABE3-BF0141CCE1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651788AE-57EA-4243-934A-5947436BC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96E1C17-C276-4122-95F5-794074193A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45D1EA1D-B424-4D59-8815-4630BF198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15CD087A-33B9-4A52-94A1-B31285138D5B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222A7B64-4808-40B0-A3F6-FBE954DC2EF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CB782FE1-600E-4635-981B-1F18C5A68EC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946C7FFF-CB4E-4C80-B1D0-18D5179F225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AA6D7EF1-8727-4EF8-B723-96B33A18AEAC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6132FCBF-DAC1-429B-B3B3-E6E755F7160D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312420</xdr:colOff>
      <xdr:row>12</xdr:row>
      <xdr:rowOff>220980</xdr:rowOff>
    </xdr:from>
    <xdr:to>
      <xdr:col>2</xdr:col>
      <xdr:colOff>651214</xdr:colOff>
      <xdr:row>12</xdr:row>
      <xdr:rowOff>507872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F4B49787-516F-4DC8-9603-BBB51C1CC422}"/>
            </a:ext>
          </a:extLst>
        </xdr:cNvPr>
        <xdr:cNvGrpSpPr/>
      </xdr:nvGrpSpPr>
      <xdr:grpSpPr>
        <a:xfrm>
          <a:off x="1464945" y="405003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85ACCA10-E659-4487-8EC4-9AB719A356B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65AC8256-F7A7-491F-A0E0-052732439F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15</xdr:row>
      <xdr:rowOff>127000</xdr:rowOff>
    </xdr:from>
    <xdr:to>
      <xdr:col>1</xdr:col>
      <xdr:colOff>460714</xdr:colOff>
      <xdr:row>15</xdr:row>
      <xdr:rowOff>413892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AD3AB9F7-926F-4A82-B320-F6616180C665}"/>
            </a:ext>
          </a:extLst>
        </xdr:cNvPr>
        <xdr:cNvGrpSpPr/>
      </xdr:nvGrpSpPr>
      <xdr:grpSpPr>
        <a:xfrm>
          <a:off x="274320" y="508952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CB43ED1E-9A19-4640-8327-D46DED3F560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E93A220E-2678-4E93-A1ED-804B9044B92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121920</xdr:colOff>
      <xdr:row>18</xdr:row>
      <xdr:rowOff>147320</xdr:rowOff>
    </xdr:from>
    <xdr:to>
      <xdr:col>1</xdr:col>
      <xdr:colOff>460714</xdr:colOff>
      <xdr:row>18</xdr:row>
      <xdr:rowOff>434212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EB161D3C-7F62-4A09-9150-26BB473F4BAA}"/>
            </a:ext>
          </a:extLst>
        </xdr:cNvPr>
        <xdr:cNvGrpSpPr/>
      </xdr:nvGrpSpPr>
      <xdr:grpSpPr>
        <a:xfrm>
          <a:off x="274320" y="6233795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2E47C364-D252-4C86-A7B5-B34F9820D0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6415EEA3-00E7-4FD3-B7FF-2D1644A34A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320040</xdr:colOff>
      <xdr:row>21</xdr:row>
      <xdr:rowOff>167640</xdr:rowOff>
    </xdr:from>
    <xdr:to>
      <xdr:col>1</xdr:col>
      <xdr:colOff>658834</xdr:colOff>
      <xdr:row>21</xdr:row>
      <xdr:rowOff>454532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9C6D958C-DA5B-4C24-93F9-1C200E5341CA}"/>
            </a:ext>
          </a:extLst>
        </xdr:cNvPr>
        <xdr:cNvGrpSpPr/>
      </xdr:nvGrpSpPr>
      <xdr:grpSpPr>
        <a:xfrm>
          <a:off x="472440" y="737806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6179197F-2066-44FD-BFED-888D827E7C0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DAB05D7F-91CF-47F0-A8FA-8B432586F2A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267682</xdr:colOff>
      <xdr:row>12</xdr:row>
      <xdr:rowOff>350007</xdr:rowOff>
    </xdr:from>
    <xdr:to>
      <xdr:col>7</xdr:col>
      <xdr:colOff>605866</xdr:colOff>
      <xdr:row>12</xdr:row>
      <xdr:rowOff>688602</xdr:rowOff>
    </xdr:to>
    <xdr:pic>
      <xdr:nvPicPr>
        <xdr:cNvPr id="94" name="Picture 273">
          <a:extLst>
            <a:ext uri="{FF2B5EF4-FFF2-40B4-BE49-F238E27FC236}">
              <a16:creationId xmlns:a16="http://schemas.microsoft.com/office/drawing/2014/main" id="{25A061B7-2B09-411F-823C-C4E6D453A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4179057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267682</xdr:colOff>
      <xdr:row>15</xdr:row>
      <xdr:rowOff>245232</xdr:rowOff>
    </xdr:from>
    <xdr:to>
      <xdr:col>7</xdr:col>
      <xdr:colOff>605866</xdr:colOff>
      <xdr:row>15</xdr:row>
      <xdr:rowOff>583827</xdr:rowOff>
    </xdr:to>
    <xdr:pic>
      <xdr:nvPicPr>
        <xdr:cNvPr id="95" name="Picture 273">
          <a:extLst>
            <a:ext uri="{FF2B5EF4-FFF2-40B4-BE49-F238E27FC236}">
              <a16:creationId xmlns:a16="http://schemas.microsoft.com/office/drawing/2014/main" id="{A893B59E-8BB6-4629-9F22-7673AF3C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20832" y="5207757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272710</xdr:colOff>
      <xdr:row>24</xdr:row>
      <xdr:rowOff>164533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F8001A2E-A007-466B-B98E-028A0AB0E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4050" y="390525"/>
          <a:ext cx="7797460" cy="8108383"/>
        </a:xfrm>
        <a:prstGeom prst="rect">
          <a:avLst/>
        </a:prstGeom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171F6C6F-3BF9-429C-9012-481781AF6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043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466AC87C-74EB-461F-B6D5-3D915136D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1259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D5413A5B-FDE8-48E1-958F-0B1F0AF32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13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12</xdr:row>
      <xdr:rowOff>368300</xdr:rowOff>
    </xdr:from>
    <xdr:to>
      <xdr:col>1</xdr:col>
      <xdr:colOff>637857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FCDF0E77-D0AB-49DB-8756-6202D7B6A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683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299673</xdr:colOff>
      <xdr:row>15</xdr:row>
      <xdr:rowOff>372605</xdr:rowOff>
    </xdr:from>
    <xdr:to>
      <xdr:col>1</xdr:col>
      <xdr:colOff>637857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792874E5-1658-4076-93DE-38B47839D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683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0199E87B-E7E9-4739-81D2-FD86DF881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181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99882</xdr:colOff>
      <xdr:row>12</xdr:row>
      <xdr:rowOff>434651</xdr:rowOff>
    </xdr:from>
    <xdr:to>
      <xdr:col>2</xdr:col>
      <xdr:colOff>438066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C8D21138-5C34-4C6B-B850-65BDC1AF8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6202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CFDC8C6C-8512-4806-A92A-7DB2C7FD6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418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63FAEF55-3C76-42C3-A940-7793797BD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5972" y="4254254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120903</xdr:colOff>
      <xdr:row>15</xdr:row>
      <xdr:rowOff>416258</xdr:rowOff>
    </xdr:from>
    <xdr:to>
      <xdr:col>2</xdr:col>
      <xdr:colOff>459087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id="{020D0517-72F3-480D-8F88-A0939FA0B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7223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id="{D78CACE2-CE0E-4E94-A947-7C6618AE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8C51E690-E6DC-4436-B022-65FD11A94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F7B7C5C2-C6DA-4FAD-988F-0F522AE7E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41" name="Picture 140">
          <a:extLst>
            <a:ext uri="{FF2B5EF4-FFF2-40B4-BE49-F238E27FC236}">
              <a16:creationId xmlns:a16="http://schemas.microsoft.com/office/drawing/2014/main" id="{4FA49AD2-3ECA-4EC4-B9C4-0D545156A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B8C763C6-C437-4A5B-A3AB-4BE79CC0EB86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A1FF2E9D-375A-437E-9F75-5FAEBB7EB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6BB2DB10-851E-4AAE-AA33-DE4F3E8DF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FF16818A-33AE-49F2-8F19-0ADBFA24E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BE3AE06B-47E2-406B-8EF2-D29D7421C63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870B3A6F-69F6-4ED7-8FB1-770132F5303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4E199B52-538A-4D6C-BFDA-E55DDFBCDB2E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286F57A2-4B7D-491F-A69B-9BCAC7CD0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0966B55B-ADCE-4008-96EF-C301C1E91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6B1CE532-6180-4E9A-991D-5A32436CE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2" name="Picture 248">
          <a:extLst>
            <a:ext uri="{FF2B5EF4-FFF2-40B4-BE49-F238E27FC236}">
              <a16:creationId xmlns:a16="http://schemas.microsoft.com/office/drawing/2014/main" id="{C4F709BA-8F1E-4A66-AED9-8EC329F6F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3" name="Pentagone régulier 49">
          <a:extLst>
            <a:ext uri="{FF2B5EF4-FFF2-40B4-BE49-F238E27FC236}">
              <a16:creationId xmlns:a16="http://schemas.microsoft.com/office/drawing/2014/main" id="{7E4BD9B7-4CBD-4F8A-A9CD-908ED81BA6A9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86AF73B4-940B-46E1-90DB-07733EC7F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21470FDA-AED1-4829-B8F6-29DFE9B15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6" name="Picture 13">
          <a:extLst>
            <a:ext uri="{FF2B5EF4-FFF2-40B4-BE49-F238E27FC236}">
              <a16:creationId xmlns:a16="http://schemas.microsoft.com/office/drawing/2014/main" id="{D4804797-9C9C-4E2E-820B-4C757B577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4B372B60-0DC1-4992-8A8B-F71D011F5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D50FFB49-01AB-4034-A1A2-5B1B168EE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DC46558F-F8CF-457F-9BE9-ACEBB55B8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DBEBE873-A5A3-46D8-8DFF-E84A946EB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1" name="Picture 17">
          <a:extLst>
            <a:ext uri="{FF2B5EF4-FFF2-40B4-BE49-F238E27FC236}">
              <a16:creationId xmlns:a16="http://schemas.microsoft.com/office/drawing/2014/main" id="{0D5FE2D5-B4E6-4291-8922-E43FDFBC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2" name="Picture 273">
          <a:extLst>
            <a:ext uri="{FF2B5EF4-FFF2-40B4-BE49-F238E27FC236}">
              <a16:creationId xmlns:a16="http://schemas.microsoft.com/office/drawing/2014/main" id="{022D5A2A-3826-4E20-ACA7-42548BD3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3" name="Oval 152">
          <a:extLst>
            <a:ext uri="{FF2B5EF4-FFF2-40B4-BE49-F238E27FC236}">
              <a16:creationId xmlns:a16="http://schemas.microsoft.com/office/drawing/2014/main" id="{07C9FD78-908A-4B37-98AC-F6680DC9703F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BF05AA83-7068-4141-AB77-7A835A8689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84DFFAF4-C50F-4DA3-B650-F7E7E0B34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2F602B87-C722-414D-A173-A33BCD84CF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33D64A81-8302-4660-B59E-94F7E988FD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8871134A-A980-451E-BF64-8C23DD0444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CE6E1768-8B05-404F-8753-CDC2188936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A443F97A-4C1D-4245-A77A-5F6A3E0806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D80C1E1-6666-45B9-83AE-CC7CDC934C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E7A297E4-17B1-41B7-807C-B3C8D233A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9A70C2DB-BAF3-4EEF-9A1B-C1F638ADD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C5D0B29F-E4B4-47F6-8D53-10BDDB345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59DE3CE1-DF53-4D3D-874F-5E9DD7E883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EFA91D83-AD6D-4F2A-9539-AE8F66295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BB4BC514-7A8F-477B-AB64-7C8FDA8F3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395D418-EDD4-4C24-85BD-21BCBB32C0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72CA6D6-487B-4B45-A3B3-1CB0B52572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A0ECEAA-83E8-4B08-9913-201C79DEFB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C020E872-3E4A-4DB1-AC07-D7790F4D6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E24DBA87-BA05-45CC-8E92-8B0BD868A1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D5E77E1D-E289-47BF-996B-4899E45111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3792B160-8159-414F-93A4-6C92A0F5F6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D8B43BBA-F23C-4FF2-AE9E-AD718030F798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5C3A8EB-D65E-4807-A833-23F424CED63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2FE4BAA7-B414-4B66-88BB-B0A34461768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B2C75DC9-630B-44EA-B046-3E6B5C67442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39A76335-7847-4D28-821B-52DE6E631CD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160CB5AB-18AD-4183-BDE3-7C8198E2C9DF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335280</xdr:colOff>
      <xdr:row>9</xdr:row>
      <xdr:rowOff>203200</xdr:rowOff>
    </xdr:from>
    <xdr:to>
      <xdr:col>3</xdr:col>
      <xdr:colOff>674074</xdr:colOff>
      <xdr:row>9</xdr:row>
      <xdr:rowOff>490092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AF73CABC-A158-409B-8E85-BA7FA295D18F}"/>
            </a:ext>
          </a:extLst>
        </xdr:cNvPr>
        <xdr:cNvGrpSpPr/>
      </xdr:nvGrpSpPr>
      <xdr:grpSpPr>
        <a:xfrm>
          <a:off x="2487930" y="290830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C12C6426-F80A-4E94-8F51-C77529629D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1253C60A-3EEC-4DDE-9D3E-4C461B10FB2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12</xdr:row>
      <xdr:rowOff>223520</xdr:rowOff>
    </xdr:from>
    <xdr:to>
      <xdr:col>3</xdr:col>
      <xdr:colOff>674074</xdr:colOff>
      <xdr:row>12</xdr:row>
      <xdr:rowOff>510412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0BCA24E5-47BF-4275-A159-4A48C351E328}"/>
            </a:ext>
          </a:extLst>
        </xdr:cNvPr>
        <xdr:cNvGrpSpPr/>
      </xdr:nvGrpSpPr>
      <xdr:grpSpPr>
        <a:xfrm>
          <a:off x="2487930" y="4052570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59318E68-8BFE-4BCD-8C44-B297F0AA8A4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A47E02B4-017F-45ED-B875-7907D0C09F2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15</xdr:row>
      <xdr:rowOff>228600</xdr:rowOff>
    </xdr:from>
    <xdr:to>
      <xdr:col>3</xdr:col>
      <xdr:colOff>674074</xdr:colOff>
      <xdr:row>15</xdr:row>
      <xdr:rowOff>515492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15FA6DCA-794D-4C7D-BB05-F7F27F611AFE}"/>
            </a:ext>
          </a:extLst>
        </xdr:cNvPr>
        <xdr:cNvGrpSpPr/>
      </xdr:nvGrpSpPr>
      <xdr:grpSpPr>
        <a:xfrm>
          <a:off x="2487930" y="5191125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3E94E1FB-648B-4458-8A6D-0359F8FDFDB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A30E8D52-5188-4EE8-B1F1-5AE30B7A8E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205740</xdr:colOff>
      <xdr:row>9</xdr:row>
      <xdr:rowOff>210820</xdr:rowOff>
    </xdr:from>
    <xdr:to>
      <xdr:col>5</xdr:col>
      <xdr:colOff>544534</xdr:colOff>
      <xdr:row>9</xdr:row>
      <xdr:rowOff>497712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83062E7E-698A-490D-B133-9975FD13CB9D}"/>
            </a:ext>
          </a:extLst>
        </xdr:cNvPr>
        <xdr:cNvGrpSpPr/>
      </xdr:nvGrpSpPr>
      <xdr:grpSpPr>
        <a:xfrm>
          <a:off x="4358640" y="291592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3C02EF67-26E8-4D76-BAE0-520FF585034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4834CA35-5BE2-4344-A1B5-E0996502E72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205740</xdr:colOff>
      <xdr:row>12</xdr:row>
      <xdr:rowOff>231140</xdr:rowOff>
    </xdr:from>
    <xdr:to>
      <xdr:col>5</xdr:col>
      <xdr:colOff>544534</xdr:colOff>
      <xdr:row>12</xdr:row>
      <xdr:rowOff>518032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1A2E7289-6D04-470A-B049-D6BBEA44DFEA}"/>
            </a:ext>
          </a:extLst>
        </xdr:cNvPr>
        <xdr:cNvGrpSpPr/>
      </xdr:nvGrpSpPr>
      <xdr:grpSpPr>
        <a:xfrm>
          <a:off x="4358640" y="406019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84CF5EC2-E9F4-4AF4-B9D1-564E770A86C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096C4A41-0889-4350-B232-01FFFF2EF39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9</xdr:row>
      <xdr:rowOff>210820</xdr:rowOff>
    </xdr:from>
    <xdr:to>
      <xdr:col>6</xdr:col>
      <xdr:colOff>666454</xdr:colOff>
      <xdr:row>9</xdr:row>
      <xdr:rowOff>497712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BDAF8FE9-6A7D-4ABA-97A2-F36DFAD286A5}"/>
            </a:ext>
          </a:extLst>
        </xdr:cNvPr>
        <xdr:cNvGrpSpPr/>
      </xdr:nvGrpSpPr>
      <xdr:grpSpPr>
        <a:xfrm>
          <a:off x="5480685" y="291592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0EEB79AA-B4E0-457C-AF83-2FA14376BF9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83327FED-D059-451D-90F6-088D68AABB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12</xdr:row>
      <xdr:rowOff>231140</xdr:rowOff>
    </xdr:from>
    <xdr:to>
      <xdr:col>6</xdr:col>
      <xdr:colOff>666454</xdr:colOff>
      <xdr:row>12</xdr:row>
      <xdr:rowOff>518032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7EE17F36-5615-436E-BAA5-129F79FC83D8}"/>
            </a:ext>
          </a:extLst>
        </xdr:cNvPr>
        <xdr:cNvGrpSpPr/>
      </xdr:nvGrpSpPr>
      <xdr:grpSpPr>
        <a:xfrm>
          <a:off x="5480685" y="4060190"/>
          <a:ext cx="338794" cy="286892"/>
          <a:chOff x="2235570" y="2804160"/>
          <a:chExt cx="338794" cy="286892"/>
        </a:xfrm>
      </xdr:grpSpPr>
      <xdr:sp macro="" textlink="">
        <xdr:nvSpPr>
          <xdr:cNvPr id="107" name="Pentagone régulier 49">
            <a:extLst>
              <a:ext uri="{FF2B5EF4-FFF2-40B4-BE49-F238E27FC236}">
                <a16:creationId xmlns:a16="http://schemas.microsoft.com/office/drawing/2014/main" id="{A8EC6CDB-3448-483F-863F-B96FEF74D4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8" name="Oval 107">
            <a:extLst>
              <a:ext uri="{FF2B5EF4-FFF2-40B4-BE49-F238E27FC236}">
                <a16:creationId xmlns:a16="http://schemas.microsoft.com/office/drawing/2014/main" id="{ED66B325-60CB-4AE6-9BE8-918625E524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B76ABE9-BA8B-4930-BB0F-9937F2BFF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726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5711DBE6-7194-4D35-AD22-98A1C9B7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48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334F9640-9FB8-4908-8C77-0A371005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670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40CB4542-5BFF-4CA0-9433-F4D07468E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257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12</xdr:row>
      <xdr:rowOff>368300</xdr:rowOff>
    </xdr:from>
    <xdr:to>
      <xdr:col>2</xdr:col>
      <xdr:colOff>664137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CB1BAAD6-168E-41B6-83A6-7DC63882D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227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325953</xdr:colOff>
      <xdr:row>15</xdr:row>
      <xdr:rowOff>372605</xdr:rowOff>
    </xdr:from>
    <xdr:to>
      <xdr:col>2</xdr:col>
      <xdr:colOff>664137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E33DADC9-5EB3-4EDE-8A5F-5A6FE5449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227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8763B02B-E8E6-4804-96A7-BDC1E44B1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4725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126163</xdr:colOff>
      <xdr:row>12</xdr:row>
      <xdr:rowOff>434651</xdr:rowOff>
    </xdr:from>
    <xdr:to>
      <xdr:col>3</xdr:col>
      <xdr:colOff>464347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DA9FFE13-A682-420B-A5D6-0D2E7451B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61643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A9A93827-6989-4A94-B2CC-4204D453D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0859" y="4252940"/>
          <a:ext cx="339172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D9255227-E636-4ABA-A0CB-14FE7933D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1412" y="4254254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147184</xdr:colOff>
      <xdr:row>15</xdr:row>
      <xdr:rowOff>416258</xdr:rowOff>
    </xdr:from>
    <xdr:to>
      <xdr:col>3</xdr:col>
      <xdr:colOff>485368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id="{7CE61A1F-98B8-46AD-BEE5-69398D5C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2664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58" name="Picture 239">
          <a:extLst>
            <a:ext uri="{FF2B5EF4-FFF2-40B4-BE49-F238E27FC236}">
              <a16:creationId xmlns:a16="http://schemas.microsoft.com/office/drawing/2014/main" id="{69F2AB82-CD15-439A-9568-7204F6676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59" name="Picture 17">
          <a:extLst>
            <a:ext uri="{FF2B5EF4-FFF2-40B4-BE49-F238E27FC236}">
              <a16:creationId xmlns:a16="http://schemas.microsoft.com/office/drawing/2014/main" id="{122F0917-621D-4ECE-85F3-A3E0EB86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1" name="Picture 273">
          <a:extLst>
            <a:ext uri="{FF2B5EF4-FFF2-40B4-BE49-F238E27FC236}">
              <a16:creationId xmlns:a16="http://schemas.microsoft.com/office/drawing/2014/main" id="{C5F43CDF-3EBD-4083-B7A0-E34A0D8B6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id="{10931787-3DB7-486C-AFE7-97B0E4DC9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C3869B81-9362-4339-975C-16E9E7FC216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2" name="Picture 13">
          <a:extLst>
            <a:ext uri="{FF2B5EF4-FFF2-40B4-BE49-F238E27FC236}">
              <a16:creationId xmlns:a16="http://schemas.microsoft.com/office/drawing/2014/main" id="{BC987E16-EA75-476D-A9ED-FCF3F62C4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6761D003-9B0C-40BD-8051-58431C955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9E0277C6-89BB-412A-BD1C-7EB0F9B56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4" name="Pentagone régulier 49">
          <a:extLst>
            <a:ext uri="{FF2B5EF4-FFF2-40B4-BE49-F238E27FC236}">
              <a16:creationId xmlns:a16="http://schemas.microsoft.com/office/drawing/2014/main" id="{487F69E7-F043-4AB2-B4CA-ED668AC8A43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5" name="Freeform: Shape 134">
          <a:extLst>
            <a:ext uri="{FF2B5EF4-FFF2-40B4-BE49-F238E27FC236}">
              <a16:creationId xmlns:a16="http://schemas.microsoft.com/office/drawing/2014/main" id="{E20ADF9C-A64F-49D1-AC62-54B228A2B2D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733B2D49-7D15-48F2-9440-CCD35384D9C1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7" name="Picture 248">
          <a:extLst>
            <a:ext uri="{FF2B5EF4-FFF2-40B4-BE49-F238E27FC236}">
              <a16:creationId xmlns:a16="http://schemas.microsoft.com/office/drawing/2014/main" id="{F7346D5A-BABF-430B-88E3-BEC580DC1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C640B80F-3B0F-40B8-9568-7B67C4CD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83BAF877-3632-4E89-96A4-A8F3371D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89BC6CEB-73AD-4D9F-9CE4-34FFCF0F9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1" name="Pentagone régulier 49">
          <a:extLst>
            <a:ext uri="{FF2B5EF4-FFF2-40B4-BE49-F238E27FC236}">
              <a16:creationId xmlns:a16="http://schemas.microsoft.com/office/drawing/2014/main" id="{69955D34-9523-4594-BBDD-DB91C686922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2" name="Picture 13">
          <a:extLst>
            <a:ext uri="{FF2B5EF4-FFF2-40B4-BE49-F238E27FC236}">
              <a16:creationId xmlns:a16="http://schemas.microsoft.com/office/drawing/2014/main" id="{5D9BD7B0-1DDD-4BCB-8D94-8FADAC2E0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D3D56007-780F-478E-A830-5F554012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A117743D-F3B5-4729-9974-5EFD3735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6ACF023D-CBA5-42BA-B660-942DC35A8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6C530782-F69A-4167-85C1-67082003B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7" name="Picture 17">
          <a:extLst>
            <a:ext uri="{FF2B5EF4-FFF2-40B4-BE49-F238E27FC236}">
              <a16:creationId xmlns:a16="http://schemas.microsoft.com/office/drawing/2014/main" id="{A5A4073E-E523-4B11-BBA6-F03568A26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8" name="Picture 273">
          <a:extLst>
            <a:ext uri="{FF2B5EF4-FFF2-40B4-BE49-F238E27FC236}">
              <a16:creationId xmlns:a16="http://schemas.microsoft.com/office/drawing/2014/main" id="{F31F6590-30BB-4292-B028-8D64D4BBE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9" name="Picture 17">
          <a:extLst>
            <a:ext uri="{FF2B5EF4-FFF2-40B4-BE49-F238E27FC236}">
              <a16:creationId xmlns:a16="http://schemas.microsoft.com/office/drawing/2014/main" id="{B15AE281-F203-4949-8E91-959FFC7C5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0" name="Picture 273">
          <a:extLst>
            <a:ext uri="{FF2B5EF4-FFF2-40B4-BE49-F238E27FC236}">
              <a16:creationId xmlns:a16="http://schemas.microsoft.com/office/drawing/2014/main" id="{4E477DBD-F6E3-4B8E-ACCA-3A9E317C2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1" name="Oval 150">
          <a:extLst>
            <a:ext uri="{FF2B5EF4-FFF2-40B4-BE49-F238E27FC236}">
              <a16:creationId xmlns:a16="http://schemas.microsoft.com/office/drawing/2014/main" id="{5958AEB5-B27D-455C-BB16-D25CF845B3C6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7C35831B-3622-4150-A690-CC598556F4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E1103A70-0754-4357-B3DA-AF09C5106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CC57D55A-D31E-4D58-B2EF-2D738550FD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31B620E7-CC0B-4C0A-92F6-FC9F38097F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CB585B5C-2F6E-4D09-84E5-4984FB19F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36B8D968-14F5-460C-819B-B1F90BCA5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9215CE2-1046-401F-89A3-F2A27E8E0B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A18095E8-3DF3-4F10-AA2F-79312982FF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B5B2DE3B-F513-4223-96CB-41EEA9073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B0D27689-00C1-4C11-8790-B38B8374A9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A4503BA-68E5-4153-8C30-F4A4D0930B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BDC4A7F-8DC0-44D7-B080-ADBB2D65D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BDF3421-2B6E-440B-922D-C7AB064D5D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731BD13-0E01-45BD-B59E-7E413C321D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248B1B6E-12B9-4C4F-8355-CFEC5BFC48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1436F74-ED18-41C0-B635-F0476E3E59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D1A05F84-0B95-4BA4-A3BD-4442C3791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D4BFA76-7258-4393-853A-AFBD9FA59A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24355AB9-D7FF-4B14-9942-76ED62E932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4FA793A5-02E4-49D2-99F5-6A8AEEF36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AA580823-D4F3-4D49-B55A-4D532F691D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C38DB79F-D6AF-4380-AF07-CDC3393F860A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95478365-6ACC-49EF-A51E-CFD904CC0BA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D7263E5D-AA04-4B61-B3DC-DA3765243E4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F2BAF702-44B1-40E0-A6E6-0DABF42F3E31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7C54B9AF-1CB1-459E-8923-9B6283EF914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2DB427B5-AAEC-4DFA-B29A-08569B10C871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297180</xdr:colOff>
      <xdr:row>9</xdr:row>
      <xdr:rowOff>167640</xdr:rowOff>
    </xdr:from>
    <xdr:to>
      <xdr:col>4</xdr:col>
      <xdr:colOff>635974</xdr:colOff>
      <xdr:row>9</xdr:row>
      <xdr:rowOff>454532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F08353C6-979E-4E78-A1A8-3FC25B7B9A50}"/>
            </a:ext>
          </a:extLst>
        </xdr:cNvPr>
        <xdr:cNvGrpSpPr/>
      </xdr:nvGrpSpPr>
      <xdr:grpSpPr>
        <a:xfrm>
          <a:off x="3449955" y="287274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CE97A9E8-1048-471A-BA0B-780DC4CC91D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C8FD4084-FB31-4704-BFEF-47A0D4D18E7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12</xdr:row>
      <xdr:rowOff>187960</xdr:rowOff>
    </xdr:from>
    <xdr:to>
      <xdr:col>4</xdr:col>
      <xdr:colOff>635974</xdr:colOff>
      <xdr:row>12</xdr:row>
      <xdr:rowOff>474852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1947A665-0A15-47C8-A9E6-43A0A96F6305}"/>
            </a:ext>
          </a:extLst>
        </xdr:cNvPr>
        <xdr:cNvGrpSpPr/>
      </xdr:nvGrpSpPr>
      <xdr:grpSpPr>
        <a:xfrm>
          <a:off x="3449955" y="401701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1D222AE7-41F3-4B7B-AB8D-05A1A24B4C9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196289D0-9FF8-45C9-A83D-06183AFE380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15</xdr:row>
      <xdr:rowOff>193040</xdr:rowOff>
    </xdr:from>
    <xdr:to>
      <xdr:col>4</xdr:col>
      <xdr:colOff>635974</xdr:colOff>
      <xdr:row>15</xdr:row>
      <xdr:rowOff>479932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58A72CA6-3D79-4FFF-A8DE-1E2ABCAFC31C}"/>
            </a:ext>
          </a:extLst>
        </xdr:cNvPr>
        <xdr:cNvGrpSpPr/>
      </xdr:nvGrpSpPr>
      <xdr:grpSpPr>
        <a:xfrm>
          <a:off x="3449955" y="515556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166FC701-21A0-46D4-9CFF-EECE6D89E97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95B7F8E1-40A4-4414-8C00-DCE2B49C71C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9</xdr:row>
      <xdr:rowOff>175260</xdr:rowOff>
    </xdr:from>
    <xdr:to>
      <xdr:col>6</xdr:col>
      <xdr:colOff>506434</xdr:colOff>
      <xdr:row>9</xdr:row>
      <xdr:rowOff>462152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947E4AEE-31E2-44C5-8BE9-D31B1D2FAA7F}"/>
            </a:ext>
          </a:extLst>
        </xdr:cNvPr>
        <xdr:cNvGrpSpPr/>
      </xdr:nvGrpSpPr>
      <xdr:grpSpPr>
        <a:xfrm>
          <a:off x="5320665" y="288036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EE987D5E-E20A-47E7-B00F-FA98F74FC8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598443C0-A10B-49C4-A771-5898F38ED9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195580</xdr:rowOff>
    </xdr:from>
    <xdr:to>
      <xdr:col>6</xdr:col>
      <xdr:colOff>506434</xdr:colOff>
      <xdr:row>12</xdr:row>
      <xdr:rowOff>482472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631E5EB8-ABFB-4A8D-B0B2-9DE0C491D6E3}"/>
            </a:ext>
          </a:extLst>
        </xdr:cNvPr>
        <xdr:cNvGrpSpPr/>
      </xdr:nvGrpSpPr>
      <xdr:grpSpPr>
        <a:xfrm>
          <a:off x="5320665" y="402463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2275B83D-41E2-4F2F-AF3E-48D9F85D859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A6641DE5-5413-49F9-8EFC-8305109F98A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9</xdr:row>
      <xdr:rowOff>175260</xdr:rowOff>
    </xdr:from>
    <xdr:to>
      <xdr:col>7</xdr:col>
      <xdr:colOff>628354</xdr:colOff>
      <xdr:row>9</xdr:row>
      <xdr:rowOff>462152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AEE59318-BFFD-4398-A8C0-D20E5467643B}"/>
            </a:ext>
          </a:extLst>
        </xdr:cNvPr>
        <xdr:cNvGrpSpPr/>
      </xdr:nvGrpSpPr>
      <xdr:grpSpPr>
        <a:xfrm>
          <a:off x="6442710" y="288036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DAD16500-838B-472A-8B48-0FB9C0AB86A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542C22D5-4A12-4372-BA23-8A84343E113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289560</xdr:colOff>
      <xdr:row>12</xdr:row>
      <xdr:rowOff>195580</xdr:rowOff>
    </xdr:from>
    <xdr:to>
      <xdr:col>7</xdr:col>
      <xdr:colOff>628354</xdr:colOff>
      <xdr:row>12</xdr:row>
      <xdr:rowOff>482472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272135D8-0228-4387-ABC7-F2EFCF9D8BEE}"/>
            </a:ext>
          </a:extLst>
        </xdr:cNvPr>
        <xdr:cNvGrpSpPr/>
      </xdr:nvGrpSpPr>
      <xdr:grpSpPr>
        <a:xfrm>
          <a:off x="6442710" y="4024630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5074601D-F832-4A8A-A1B1-585FDCDA3C0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972CF25D-8525-4F6B-9E99-C5D3259701C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E4557E25-913E-4035-8FA2-D4A821C21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345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53F973FB-BE03-49F1-A726-035311DB0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80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D7E64C6E-84C0-4A3E-88E9-F573E7F2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02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E3125F3E-5CDA-40F0-B6A8-A436CFA49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89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12</xdr:row>
      <xdr:rowOff>368300</xdr:rowOff>
    </xdr:from>
    <xdr:to>
      <xdr:col>3</xdr:col>
      <xdr:colOff>631297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28D8AC35-D5C0-4E7A-ACC2-E0FDE0ED4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859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293113</xdr:colOff>
      <xdr:row>15</xdr:row>
      <xdr:rowOff>372605</xdr:rowOff>
    </xdr:from>
    <xdr:to>
      <xdr:col>3</xdr:col>
      <xdr:colOff>631297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80C09848-4B73-42AB-A6E1-F0A1A4286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2859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99FA2FE1-996F-424C-8B19-44A2463A4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357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93323</xdr:colOff>
      <xdr:row>12</xdr:row>
      <xdr:rowOff>434651</xdr:rowOff>
    </xdr:from>
    <xdr:to>
      <xdr:col>4</xdr:col>
      <xdr:colOff>431507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5F926E92-3A8D-47CE-AB98-84023F9AB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27963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EE43D763-0FDA-4B4F-887F-41D5F9D1B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179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37955CDF-80B0-4570-AE85-4DBAB8A4A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7732" y="4254254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114344</xdr:colOff>
      <xdr:row>15</xdr:row>
      <xdr:rowOff>416258</xdr:rowOff>
    </xdr:from>
    <xdr:to>
      <xdr:col>4</xdr:col>
      <xdr:colOff>452528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id="{BA2D35BD-654F-42FB-98E0-E3C6C9737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48984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0" name="Picture 239">
          <a:extLst>
            <a:ext uri="{FF2B5EF4-FFF2-40B4-BE49-F238E27FC236}">
              <a16:creationId xmlns:a16="http://schemas.microsoft.com/office/drawing/2014/main" id="{7D6F70B8-D4DE-416A-9C3E-9ADC8BEF4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id="{DA1BD586-3E0B-4636-B541-A6B1165CC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3" name="Picture 273">
          <a:extLst>
            <a:ext uri="{FF2B5EF4-FFF2-40B4-BE49-F238E27FC236}">
              <a16:creationId xmlns:a16="http://schemas.microsoft.com/office/drawing/2014/main" id="{CB18FE84-46EB-438F-8FBD-DEB49BE25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64" name="Picture 163">
          <a:extLst>
            <a:ext uri="{FF2B5EF4-FFF2-40B4-BE49-F238E27FC236}">
              <a16:creationId xmlns:a16="http://schemas.microsoft.com/office/drawing/2014/main" id="{1772657E-5919-47F4-88AB-80C662FED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1E868E46-E032-479A-82D5-58772332D4B1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E68182EA-0986-407B-9897-91869BD0F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11004416-C728-4CB9-88B2-65491F46F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6AC2909C-CB6E-4DED-BFC0-6125B076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BCC7CAA8-E54F-43D1-A027-A6BAF40A897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0172D5C4-BCAB-4D84-AA7A-6B9D4E0A62F6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64707853-CE1B-4222-AA70-099C7DFEB8D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9FC67FC6-8119-46A0-829F-09D97C1E4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01FF4554-67FF-46A5-A608-A33A32342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E5A91135-5FFD-44D4-A3FC-D45BD0964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06B32DD4-1A9D-40E7-95DE-B783D7781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CE42B667-A17C-4BFC-89D2-388F9E5AAAF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371B3BEF-5C20-4DF5-B4DA-042402E0E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01A73587-37B2-45E1-B75C-8C8D01E64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C0B5390D-E96E-4A07-A20F-FDB20AE0B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2231345D-BD1B-4752-AF69-E53CA04A6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D4336F4B-FFD5-4238-8D18-11AF80BC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A4DFF8A9-AC29-4A5E-93BE-575BAA7E0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2A2CA694-F1E3-4B82-8CA8-C3F12DF68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974747F7-2888-4B88-BD35-988044756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32B5C7EC-6447-470D-ABE0-EFAC75D36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9E8246F5-C3D2-4A9D-8F54-C8F6977BF5FB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391E6BA9-FA28-4333-BE9C-7C9D0A6268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4DEED065-01A1-41CE-A214-57F779A67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65971D94-A1B0-40F4-AE78-CCEE00DF56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1B67F10B-7BAC-48E3-A2B0-5F29BC50B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EA3FD8D-08B5-456D-A853-FBBC5BE70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C62DA6A4-C8F8-4953-8378-F65DCEC9A0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3481E301-5B22-4FDE-9BCA-9F3D8F235B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1063C80A-1451-48A5-B526-E7862F33B4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83308D4F-8DDA-4324-B437-ED2B454FB6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FD6FE2F5-4D24-4002-8A2D-DF5EC5129F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C362C16D-4D43-4EDA-8C86-EDD17B1BBA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202E76B7-174C-4635-9BAD-54379EFC7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84536CDE-D53A-4F47-B4D8-461DD79005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D60CD3AD-0E21-41A4-BE83-78E367BD5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BDB50E5-2259-4162-B3AD-C6531DA569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2C34082-5873-46D3-86DB-DA06428B1F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3FD6497E-827C-40A4-95DA-E7EC3C27F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93DFF89D-EB35-43D5-8FA3-ADBE0AEBA7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868D2B4D-2CEF-4865-9EA6-F798E21DC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5D5E4136-07AD-4DE8-A3B3-76781D5AF4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4BFD921B-2B05-4BCF-B441-7771DC8E5D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684733CE-2243-4040-9127-C07DBF356F9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4EE83D6-0FE4-4532-AEF3-4DBC3593BFA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75C894BF-0D8A-44D5-B8C1-9D0E8B5ED616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C35596DE-4130-4C1D-B5FF-089F6599F50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EAD6B320-2FFB-4465-8757-77ADC6B113D1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8B74DA30-52B4-40D6-A730-186520CA924A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304800</xdr:colOff>
      <xdr:row>9</xdr:row>
      <xdr:rowOff>160020</xdr:rowOff>
    </xdr:from>
    <xdr:to>
      <xdr:col>5</xdr:col>
      <xdr:colOff>643594</xdr:colOff>
      <xdr:row>9</xdr:row>
      <xdr:rowOff>446912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5C58B0FF-3BE8-461B-973B-B3F32F65013B}"/>
            </a:ext>
          </a:extLst>
        </xdr:cNvPr>
        <xdr:cNvGrpSpPr/>
      </xdr:nvGrpSpPr>
      <xdr:grpSpPr>
        <a:xfrm>
          <a:off x="4457700" y="286512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08BEA80B-B398-4103-A920-0D4EB02972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8B1F93E6-7016-4ED0-AF11-1A9C4C6C45A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12</xdr:row>
      <xdr:rowOff>180340</xdr:rowOff>
    </xdr:from>
    <xdr:to>
      <xdr:col>5</xdr:col>
      <xdr:colOff>643594</xdr:colOff>
      <xdr:row>12</xdr:row>
      <xdr:rowOff>467232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C2C2E661-2659-46E4-87FA-5E079CC121BF}"/>
            </a:ext>
          </a:extLst>
        </xdr:cNvPr>
        <xdr:cNvGrpSpPr/>
      </xdr:nvGrpSpPr>
      <xdr:grpSpPr>
        <a:xfrm>
          <a:off x="4457700" y="400939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98BE9D6C-FFE3-4D30-A7A6-5D158084AF8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6CEDC018-7D43-4CE9-8341-8DD9C0CCC85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304800</xdr:colOff>
      <xdr:row>15</xdr:row>
      <xdr:rowOff>185420</xdr:rowOff>
    </xdr:from>
    <xdr:to>
      <xdr:col>5</xdr:col>
      <xdr:colOff>643594</xdr:colOff>
      <xdr:row>15</xdr:row>
      <xdr:rowOff>472312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87623BE3-8D34-4EF1-B259-2AD7CA75C5A2}"/>
            </a:ext>
          </a:extLst>
        </xdr:cNvPr>
        <xdr:cNvGrpSpPr/>
      </xdr:nvGrpSpPr>
      <xdr:grpSpPr>
        <a:xfrm>
          <a:off x="4457700" y="514794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C6C14B3B-7A01-4A2F-ADA6-9F516318722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8F453AD0-EF07-4BE3-8FFD-28F527C384F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175260</xdr:colOff>
      <xdr:row>9</xdr:row>
      <xdr:rowOff>167640</xdr:rowOff>
    </xdr:from>
    <xdr:to>
      <xdr:col>7</xdr:col>
      <xdr:colOff>514054</xdr:colOff>
      <xdr:row>9</xdr:row>
      <xdr:rowOff>454532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21CC1E27-9DB7-4ED4-93C7-5982291D661D}"/>
            </a:ext>
          </a:extLst>
        </xdr:cNvPr>
        <xdr:cNvGrpSpPr/>
      </xdr:nvGrpSpPr>
      <xdr:grpSpPr>
        <a:xfrm>
          <a:off x="6328410" y="287274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35B038A5-8167-4AD6-999C-ED656B4B0F2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22521DA9-1AB1-42C1-8505-2734806AE3F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175260</xdr:colOff>
      <xdr:row>12</xdr:row>
      <xdr:rowOff>187960</xdr:rowOff>
    </xdr:from>
    <xdr:to>
      <xdr:col>7</xdr:col>
      <xdr:colOff>514054</xdr:colOff>
      <xdr:row>12</xdr:row>
      <xdr:rowOff>474852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E0F4CEDB-BEF0-46A1-89D0-3F2D148CDDAC}"/>
            </a:ext>
          </a:extLst>
        </xdr:cNvPr>
        <xdr:cNvGrpSpPr/>
      </xdr:nvGrpSpPr>
      <xdr:grpSpPr>
        <a:xfrm>
          <a:off x="6328410" y="4017010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451930B5-061F-4781-83B2-208DF50458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B3594293-135C-47DA-B192-090398AE548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396240</xdr:colOff>
      <xdr:row>12</xdr:row>
      <xdr:rowOff>167640</xdr:rowOff>
    </xdr:from>
    <xdr:to>
      <xdr:col>1</xdr:col>
      <xdr:colOff>735034</xdr:colOff>
      <xdr:row>12</xdr:row>
      <xdr:rowOff>454532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6C590B92-1025-4332-9A8A-2D7C496C51FF}"/>
            </a:ext>
          </a:extLst>
        </xdr:cNvPr>
        <xdr:cNvGrpSpPr/>
      </xdr:nvGrpSpPr>
      <xdr:grpSpPr>
        <a:xfrm>
          <a:off x="548640" y="399669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D7578637-DC34-49AE-81EF-BA69F653D7A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174863A8-1D69-4102-866C-6FDBC19ED1E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396240</xdr:colOff>
      <xdr:row>15</xdr:row>
      <xdr:rowOff>172720</xdr:rowOff>
    </xdr:from>
    <xdr:to>
      <xdr:col>1</xdr:col>
      <xdr:colOff>735034</xdr:colOff>
      <xdr:row>15</xdr:row>
      <xdr:rowOff>459612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B6B54A33-27AA-4E90-98EB-E0FE697583B9}"/>
            </a:ext>
          </a:extLst>
        </xdr:cNvPr>
        <xdr:cNvGrpSpPr/>
      </xdr:nvGrpSpPr>
      <xdr:grpSpPr>
        <a:xfrm>
          <a:off x="548640" y="513524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7E0C75E6-2F16-47E3-9F3A-FA0A15791E9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22D4A56C-8C04-42B8-8F1E-3007CD13828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4DAEA1D0-7DE0-4E10-BE91-A807A6DBD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488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AF3D9CD2-A8B1-4B5C-BA3E-1573A6CC4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6400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3F0EC189-3B30-47C4-9499-CE8B040F9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5616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AEFBAF0F-AAE8-4BAA-B8A5-505104E01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148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12</xdr:row>
      <xdr:rowOff>368300</xdr:rowOff>
    </xdr:from>
    <xdr:to>
      <xdr:col>4</xdr:col>
      <xdr:colOff>624733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02DC2239-58B5-48D5-AE08-BDE836E10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1189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286549</xdr:colOff>
      <xdr:row>15</xdr:row>
      <xdr:rowOff>372605</xdr:rowOff>
    </xdr:from>
    <xdr:to>
      <xdr:col>4</xdr:col>
      <xdr:colOff>624733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6387AA3E-B7E2-4BB6-B6F1-4494DA4CA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2118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EE317880-D378-43CB-985B-5375AFCFB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286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86759</xdr:colOff>
      <xdr:row>12</xdr:row>
      <xdr:rowOff>434651</xdr:rowOff>
    </xdr:from>
    <xdr:to>
      <xdr:col>5</xdr:col>
      <xdr:colOff>424943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B49F82BC-2E01-47FE-B00E-DCF6E557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20559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3CC518DD-EA73-47AD-847A-3EC720086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9775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EDB6C082-9EE6-428C-A99F-C3488462E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4445" y="529004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107780</xdr:colOff>
      <xdr:row>15</xdr:row>
      <xdr:rowOff>416258</xdr:rowOff>
    </xdr:from>
    <xdr:to>
      <xdr:col>5</xdr:col>
      <xdr:colOff>445964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id="{1DAC350C-D31C-42CA-9B93-C6D04B4C7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1580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7" name="Picture 239">
          <a:extLst>
            <a:ext uri="{FF2B5EF4-FFF2-40B4-BE49-F238E27FC236}">
              <a16:creationId xmlns:a16="http://schemas.microsoft.com/office/drawing/2014/main" id="{CB93B79A-0BB0-4BB7-8658-688D14D76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86E4CAC0-B7DB-49E0-92ED-4CF7C7AA5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648F5893-356C-4620-AB36-CA3929415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365760</xdr:colOff>
      <xdr:row>0</xdr:row>
      <xdr:rowOff>0</xdr:rowOff>
    </xdr:from>
    <xdr:ext cx="1401884" cy="782442"/>
    <xdr:pic>
      <xdr:nvPicPr>
        <xdr:cNvPr id="152" name="Picture 151">
          <a:extLst>
            <a:ext uri="{FF2B5EF4-FFF2-40B4-BE49-F238E27FC236}">
              <a16:creationId xmlns:a16="http://schemas.microsoft.com/office/drawing/2014/main" id="{F8CED055-3062-4D24-8189-989906BEB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87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78" name="Rectangle 177">
          <a:extLst>
            <a:ext uri="{FF2B5EF4-FFF2-40B4-BE49-F238E27FC236}">
              <a16:creationId xmlns:a16="http://schemas.microsoft.com/office/drawing/2014/main" id="{9A85C7F5-F4DF-42DD-A7F3-7912BAD2EEC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79" name="Picture 13">
          <a:extLst>
            <a:ext uri="{FF2B5EF4-FFF2-40B4-BE49-F238E27FC236}">
              <a16:creationId xmlns:a16="http://schemas.microsoft.com/office/drawing/2014/main" id="{5033A722-9A83-4097-B7E8-C6EA73D14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80" name="Picture 17">
          <a:extLst>
            <a:ext uri="{FF2B5EF4-FFF2-40B4-BE49-F238E27FC236}">
              <a16:creationId xmlns:a16="http://schemas.microsoft.com/office/drawing/2014/main" id="{81EA3DDE-C3CA-40CE-8A51-5D1D43FD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81" name="Picture 273">
          <a:extLst>
            <a:ext uri="{FF2B5EF4-FFF2-40B4-BE49-F238E27FC236}">
              <a16:creationId xmlns:a16="http://schemas.microsoft.com/office/drawing/2014/main" id="{DBABB3C8-1BB1-4C77-B2D5-3C3579901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82" name="Pentagone régulier 49">
          <a:extLst>
            <a:ext uri="{FF2B5EF4-FFF2-40B4-BE49-F238E27FC236}">
              <a16:creationId xmlns:a16="http://schemas.microsoft.com/office/drawing/2014/main" id="{26D1DA5D-3C38-4404-8B59-94A99A55608D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83" name="Freeform: Shape 182">
          <a:extLst>
            <a:ext uri="{FF2B5EF4-FFF2-40B4-BE49-F238E27FC236}">
              <a16:creationId xmlns:a16="http://schemas.microsoft.com/office/drawing/2014/main" id="{8BB5780F-4035-4D6E-8370-E6FFFC4F557E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84" name="Freeform: Shape 183">
          <a:extLst>
            <a:ext uri="{FF2B5EF4-FFF2-40B4-BE49-F238E27FC236}">
              <a16:creationId xmlns:a16="http://schemas.microsoft.com/office/drawing/2014/main" id="{0C449C16-42C3-40B7-95F9-A9C557401FB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85" name="Picture 248">
          <a:extLst>
            <a:ext uri="{FF2B5EF4-FFF2-40B4-BE49-F238E27FC236}">
              <a16:creationId xmlns:a16="http://schemas.microsoft.com/office/drawing/2014/main" id="{FFD855B9-2C49-4F7C-955B-5467B410C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86" name="Picture 248">
          <a:extLst>
            <a:ext uri="{FF2B5EF4-FFF2-40B4-BE49-F238E27FC236}">
              <a16:creationId xmlns:a16="http://schemas.microsoft.com/office/drawing/2014/main" id="{F2A856CA-FE89-4DA4-8FB5-987A1E9DF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87" name="Picture 248">
          <a:extLst>
            <a:ext uri="{FF2B5EF4-FFF2-40B4-BE49-F238E27FC236}">
              <a16:creationId xmlns:a16="http://schemas.microsoft.com/office/drawing/2014/main" id="{8A3792FF-0F57-49AD-863E-168E548A7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88" name="Picture 248">
          <a:extLst>
            <a:ext uri="{FF2B5EF4-FFF2-40B4-BE49-F238E27FC236}">
              <a16:creationId xmlns:a16="http://schemas.microsoft.com/office/drawing/2014/main" id="{80398DDF-B755-4943-80FE-6811FA97E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89" name="Pentagone régulier 49">
          <a:extLst>
            <a:ext uri="{FF2B5EF4-FFF2-40B4-BE49-F238E27FC236}">
              <a16:creationId xmlns:a16="http://schemas.microsoft.com/office/drawing/2014/main" id="{ABCB2067-6926-4D5A-81C0-87876CBEFD3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90" name="Picture 13">
          <a:extLst>
            <a:ext uri="{FF2B5EF4-FFF2-40B4-BE49-F238E27FC236}">
              <a16:creationId xmlns:a16="http://schemas.microsoft.com/office/drawing/2014/main" id="{8B853C55-1AD7-426A-BC87-16BB491ED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91" name="Picture 13">
          <a:extLst>
            <a:ext uri="{FF2B5EF4-FFF2-40B4-BE49-F238E27FC236}">
              <a16:creationId xmlns:a16="http://schemas.microsoft.com/office/drawing/2014/main" id="{8167BEAD-B104-4DF3-B215-7798A08F8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92" name="Picture 13">
          <a:extLst>
            <a:ext uri="{FF2B5EF4-FFF2-40B4-BE49-F238E27FC236}">
              <a16:creationId xmlns:a16="http://schemas.microsoft.com/office/drawing/2014/main" id="{492A4F6C-90CF-446C-84BE-5136E30C9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93" name="Picture 17">
          <a:extLst>
            <a:ext uri="{FF2B5EF4-FFF2-40B4-BE49-F238E27FC236}">
              <a16:creationId xmlns:a16="http://schemas.microsoft.com/office/drawing/2014/main" id="{FD1EAE40-D06C-4DAB-A8E8-325B541AC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94" name="Picture 273">
          <a:extLst>
            <a:ext uri="{FF2B5EF4-FFF2-40B4-BE49-F238E27FC236}">
              <a16:creationId xmlns:a16="http://schemas.microsoft.com/office/drawing/2014/main" id="{05ABC93D-DC56-4891-8CA0-FC0097B3A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95" name="Picture 17">
          <a:extLst>
            <a:ext uri="{FF2B5EF4-FFF2-40B4-BE49-F238E27FC236}">
              <a16:creationId xmlns:a16="http://schemas.microsoft.com/office/drawing/2014/main" id="{7A2AF148-227F-4E8E-AFAA-55DE9BCC0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96" name="Picture 273">
          <a:extLst>
            <a:ext uri="{FF2B5EF4-FFF2-40B4-BE49-F238E27FC236}">
              <a16:creationId xmlns:a16="http://schemas.microsoft.com/office/drawing/2014/main" id="{3DB8545D-37A4-4908-BF02-93F359A81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97" name="Picture 17">
          <a:extLst>
            <a:ext uri="{FF2B5EF4-FFF2-40B4-BE49-F238E27FC236}">
              <a16:creationId xmlns:a16="http://schemas.microsoft.com/office/drawing/2014/main" id="{DEA0B565-6CE7-4D82-8A6E-34E9ED30C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98" name="Picture 273">
          <a:extLst>
            <a:ext uri="{FF2B5EF4-FFF2-40B4-BE49-F238E27FC236}">
              <a16:creationId xmlns:a16="http://schemas.microsoft.com/office/drawing/2014/main" id="{966A182F-EBAF-48D0-A086-DB2664466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99" name="Oval 198">
          <a:extLst>
            <a:ext uri="{FF2B5EF4-FFF2-40B4-BE49-F238E27FC236}">
              <a16:creationId xmlns:a16="http://schemas.microsoft.com/office/drawing/2014/main" id="{C7607150-7630-48EC-8232-0D072D9A6E45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BFFD1CB4-DC9A-4D25-A4A5-3B972B7F5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845B038E-BCC4-4A84-8CAE-7159BDFADB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7DBB61A4-B611-4248-BB37-92DC260C9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1AF7622F-B2D7-4159-B127-FA19C3CE1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705BEF5C-6CDE-4E61-A960-71AECE99B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AE3C3CCC-5D98-438D-8D03-64A5E9556C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8761D37D-93EA-4A6B-BBF5-A4E52095DF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6550CDD4-3888-4E2D-AA70-FE53F031A4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DFB7FEA-03B8-45A3-961E-2F7908795C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6495E48F-C621-4F24-B930-005A512DBA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11A27A6A-F3B5-4B04-84FC-78C4DA09C8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5DCA53AA-510B-4F0A-9109-B85DA3EED4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BE338478-8FAD-491F-BE91-BE2A4659A5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A5471207-AD13-48E4-8D23-698E67BE2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7FC213EA-1822-4B9D-AA01-7FE5CC6E08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6416D785-5E73-440C-AB9A-01614F3C77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F6088D8C-AE62-424F-A920-6EAA961216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BCE44134-C8B0-4301-A2D5-B527FC820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1A59C2C4-82EB-45F3-8BFA-DA251DE6F3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8B7FFB93-4A65-41FB-AFD4-DDFEA6047D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7539C328-4FF9-4F73-AC33-D7D74AFA9B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FF8777F4-85A7-42EC-BBE6-58EDE5A078F9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3F278229-82FA-4E36-9D4D-7714E63FE2E9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AB9F28BC-14F8-4CDA-BA54-7F603677E4E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660B3C7A-5B0A-47B9-BE1F-73F4D5DF4C9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4CCA6EC2-A263-4845-A30D-67872DD28A3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FF1D6D06-5687-498B-A0C6-2C15CA65280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297180</xdr:colOff>
      <xdr:row>9</xdr:row>
      <xdr:rowOff>190500</xdr:rowOff>
    </xdr:from>
    <xdr:to>
      <xdr:col>6</xdr:col>
      <xdr:colOff>635974</xdr:colOff>
      <xdr:row>9</xdr:row>
      <xdr:rowOff>477392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1129204D-1A0B-4C53-9614-E12E1E287F9B}"/>
            </a:ext>
          </a:extLst>
        </xdr:cNvPr>
        <xdr:cNvGrpSpPr/>
      </xdr:nvGrpSpPr>
      <xdr:grpSpPr>
        <a:xfrm>
          <a:off x="5450205" y="289560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F72F994F-A398-4826-A7A5-5624A5CEAE5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8B68C7F5-CC2D-4E7D-9562-30932FFE209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12</xdr:row>
      <xdr:rowOff>210820</xdr:rowOff>
    </xdr:from>
    <xdr:to>
      <xdr:col>6</xdr:col>
      <xdr:colOff>635974</xdr:colOff>
      <xdr:row>12</xdr:row>
      <xdr:rowOff>497712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8A18DD5C-0C22-412C-BB34-DBFB0E6AC001}"/>
            </a:ext>
          </a:extLst>
        </xdr:cNvPr>
        <xdr:cNvGrpSpPr/>
      </xdr:nvGrpSpPr>
      <xdr:grpSpPr>
        <a:xfrm>
          <a:off x="5450205" y="403987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EE41DF09-1535-4555-86AB-7C32C85B013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856845DE-8B26-49AF-AD71-0FEC09142B0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15</xdr:row>
      <xdr:rowOff>215900</xdr:rowOff>
    </xdr:from>
    <xdr:to>
      <xdr:col>6</xdr:col>
      <xdr:colOff>635974</xdr:colOff>
      <xdr:row>15</xdr:row>
      <xdr:rowOff>502792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F62C06DB-4341-4E79-8F85-4CF3239C4279}"/>
            </a:ext>
          </a:extLst>
        </xdr:cNvPr>
        <xdr:cNvGrpSpPr/>
      </xdr:nvGrpSpPr>
      <xdr:grpSpPr>
        <a:xfrm>
          <a:off x="5450205" y="517842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4FB8275F-BC01-4FC9-9260-765074B706A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C9D861AC-AAA2-4A79-86D6-87C04230C2F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12</xdr:row>
      <xdr:rowOff>175260</xdr:rowOff>
    </xdr:from>
    <xdr:to>
      <xdr:col>1</xdr:col>
      <xdr:colOff>620734</xdr:colOff>
      <xdr:row>12</xdr:row>
      <xdr:rowOff>462152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14C49AD0-C407-49F1-8E87-3C50525DFB18}"/>
            </a:ext>
          </a:extLst>
        </xdr:cNvPr>
        <xdr:cNvGrpSpPr/>
      </xdr:nvGrpSpPr>
      <xdr:grpSpPr>
        <a:xfrm>
          <a:off x="434340" y="400431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F3B8817E-FE02-4A32-8AC4-5131334EF13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4D43A4BD-F866-4F0B-9C34-953524512F9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15</xdr:row>
      <xdr:rowOff>180340</xdr:rowOff>
    </xdr:from>
    <xdr:to>
      <xdr:col>1</xdr:col>
      <xdr:colOff>620734</xdr:colOff>
      <xdr:row>15</xdr:row>
      <xdr:rowOff>467232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08C6B842-333C-4E51-825B-78E2CC37D7C8}"/>
            </a:ext>
          </a:extLst>
        </xdr:cNvPr>
        <xdr:cNvGrpSpPr/>
      </xdr:nvGrpSpPr>
      <xdr:grpSpPr>
        <a:xfrm>
          <a:off x="434340" y="514286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F8A01D30-367A-4B65-AB8A-5E52A33E8D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591CBA37-0607-4E4E-A9D1-3216359460A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12</xdr:row>
      <xdr:rowOff>175260</xdr:rowOff>
    </xdr:from>
    <xdr:to>
      <xdr:col>2</xdr:col>
      <xdr:colOff>742654</xdr:colOff>
      <xdr:row>12</xdr:row>
      <xdr:rowOff>462152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486BC901-2A01-46BF-82A4-EF2F622F0CF4}"/>
            </a:ext>
          </a:extLst>
        </xdr:cNvPr>
        <xdr:cNvGrpSpPr/>
      </xdr:nvGrpSpPr>
      <xdr:grpSpPr>
        <a:xfrm>
          <a:off x="1556385" y="400431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7EE893CA-C13B-4D5F-9FEF-2E753C191E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CCFEA699-9E2A-4533-A5DB-3F57BEED860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403860</xdr:colOff>
      <xdr:row>15</xdr:row>
      <xdr:rowOff>180340</xdr:rowOff>
    </xdr:from>
    <xdr:to>
      <xdr:col>2</xdr:col>
      <xdr:colOff>742654</xdr:colOff>
      <xdr:row>15</xdr:row>
      <xdr:rowOff>467232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47BCB4B1-5A94-4763-B4F8-7CA604B5DE85}"/>
            </a:ext>
          </a:extLst>
        </xdr:cNvPr>
        <xdr:cNvGrpSpPr/>
      </xdr:nvGrpSpPr>
      <xdr:grpSpPr>
        <a:xfrm>
          <a:off x="1556385" y="514286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FACBE420-7EED-4984-94E8-75D97B5FCD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7BD59DEB-CDEA-4EE1-83B3-F3D0A1AB5C4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11</xdr:col>
      <xdr:colOff>0</xdr:colOff>
      <xdr:row>1</xdr:row>
      <xdr:rowOff>0</xdr:rowOff>
    </xdr:from>
    <xdr:to>
      <xdr:col>23</xdr:col>
      <xdr:colOff>161078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A8D73571-4138-47F2-AFCD-897467409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9917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2550C18A-56C8-44CF-B6FF-F082A6B6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2719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FD108C71-983D-4560-97E7-BBC655370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1935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A9D170A0-96F6-4783-8A55-2CC0E1E65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780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12</xdr:row>
      <xdr:rowOff>368300</xdr:rowOff>
    </xdr:from>
    <xdr:to>
      <xdr:col>5</xdr:col>
      <xdr:colOff>591893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2FD79260-BAC6-4F63-80B1-4F0D0F9BD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7509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253709</xdr:colOff>
      <xdr:row>15</xdr:row>
      <xdr:rowOff>372605</xdr:rowOff>
    </xdr:from>
    <xdr:to>
      <xdr:col>5</xdr:col>
      <xdr:colOff>591893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028EC5E7-1B3E-430D-8A7C-EF2A8987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87509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874E299A-9CF0-4E4F-BB53-F80BFDCDC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6605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53918</xdr:colOff>
      <xdr:row>12</xdr:row>
      <xdr:rowOff>434651</xdr:rowOff>
    </xdr:from>
    <xdr:to>
      <xdr:col>6</xdr:col>
      <xdr:colOff>392102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98978121-673C-4307-9CC2-C3D2C2AB5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86878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32330C78-4729-45B3-BECE-685FC69FC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6094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B6D15C67-56D7-4254-A054-00AD310E4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0764" y="529004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74939</xdr:colOff>
      <xdr:row>15</xdr:row>
      <xdr:rowOff>416258</xdr:rowOff>
    </xdr:from>
    <xdr:to>
      <xdr:col>6</xdr:col>
      <xdr:colOff>413123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id="{BC292B6C-4A05-4440-9035-C142B8C10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7899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5" name="Picture 239">
          <a:extLst>
            <a:ext uri="{FF2B5EF4-FFF2-40B4-BE49-F238E27FC236}">
              <a16:creationId xmlns:a16="http://schemas.microsoft.com/office/drawing/2014/main" id="{48F9BB69-058C-4AB2-BF4D-54695C152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D3D98352-EC69-4EE1-B9C6-DB20EC47B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367082E4-FC91-41C0-9954-76AA3F52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62" name="Picture 161">
          <a:extLst>
            <a:ext uri="{FF2B5EF4-FFF2-40B4-BE49-F238E27FC236}">
              <a16:creationId xmlns:a16="http://schemas.microsoft.com/office/drawing/2014/main" id="{12C9F937-E2C9-4236-9D5D-3380100A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DD4395DE-AF1C-491E-A833-B7BC21538E35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7DC44906-A44F-4140-8F53-FCCD62149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91710151-152E-4846-A871-9133A3E9D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53C00B1C-CD6F-4616-961D-C980A110C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868218C3-8C43-4F4C-881C-CBAC4744C211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80F37CCD-3230-4340-AC4D-5502BD891F5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1B935BCD-CB81-4F4F-8E74-F9465B1DEF18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AA9B004C-D10B-4E5F-B650-32B51A13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3E27964F-FD5B-4371-8E80-137E898C6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9BE8B627-9F5A-4B4A-9CD6-4CDE1E1AE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A03A0D22-352C-4DF8-AF11-A59BC662D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54B48752-8F39-45F8-B285-1A02AAFEA776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A1AD8C0C-D71A-4D22-8384-31F66DE67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D659F395-F63A-43D6-9532-196647B6C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226A87B7-E7EC-4DC7-B0A6-1C3AEB836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994F73E8-CD30-4096-AEC3-3770A9FE1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7338BF6D-67E6-42A6-B7C0-7D180D96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CB1A28DA-0C68-4BAB-A21A-DCCA2020D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4D643A5F-54C4-4E69-BD9F-7A60BA344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EBB67F55-5986-4624-B99D-9344DD841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54B47CF6-3C47-48D1-861F-BD09E9643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D246BFDB-4994-446E-B5B7-FEE6AE2238CD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1B7B1E8D-D0C6-4892-AFC0-98B440E8A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2BEE16A2-58C9-4E60-8E29-62C22E0BFC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A85E029E-83B9-4695-9B9C-5B4E0A9A44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82437F21-FC8B-499E-A9BF-BEC80F7041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692CE040-C30A-4214-BB76-C8318E7BD0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FBB67578-B925-4BDF-BDEA-A71600DF1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71ECE579-2917-4079-A057-23870EC10A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73D51F97-D523-4342-B718-0CFFF54636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5E5363C-0619-4EE6-B9F3-74DD898F8F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F5B55283-5915-439B-8C8B-34284EB14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194115A-820C-4735-AFED-CCB9DB04A1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605BCE62-243C-4AB6-8D09-01542B98C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EE6EFA1-37BA-4F32-BE18-8A05383867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FDD457D2-0EF0-4E17-B68F-40729C6B4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C263AF8B-9FA7-44B8-BAD8-438C634C4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E57BE429-83A2-4BB7-8A95-B567EA13D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48DBC2B-B68D-4619-B9C7-E5CF6DF2C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AF9D512-10D7-4DFA-88D4-B1B458A0D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8AC427C-D180-4912-8AE6-C44DF70B75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381BDD72-CEE7-49CB-8631-434F24B8A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A7D66BD3-9515-4423-B261-529C63960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219DB95-D497-498E-97BE-BF06458C46C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AC55042B-EE5E-4708-9564-E5E90AD7B58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2" name="Oval 81">
          <a:extLst>
            <a:ext uri="{FF2B5EF4-FFF2-40B4-BE49-F238E27FC236}">
              <a16:creationId xmlns:a16="http://schemas.microsoft.com/office/drawing/2014/main" id="{002EF9BF-B974-4238-A972-80FAEA5E6D9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D76E1C6E-D2A0-458A-912D-E8DC12744A80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56F0A2BA-FB55-4B30-9646-31B2206785E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5" name="Oval 84">
          <a:extLst>
            <a:ext uri="{FF2B5EF4-FFF2-40B4-BE49-F238E27FC236}">
              <a16:creationId xmlns:a16="http://schemas.microsoft.com/office/drawing/2014/main" id="{259F4E07-F253-4DFA-9698-D52934B1DA8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243840</xdr:colOff>
      <xdr:row>9</xdr:row>
      <xdr:rowOff>182880</xdr:rowOff>
    </xdr:from>
    <xdr:to>
      <xdr:col>7</xdr:col>
      <xdr:colOff>582634</xdr:colOff>
      <xdr:row>9</xdr:row>
      <xdr:rowOff>469772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9F8DF97E-72DC-4A14-8FB0-BBAFFC1E2AFD}"/>
            </a:ext>
          </a:extLst>
        </xdr:cNvPr>
        <xdr:cNvGrpSpPr/>
      </xdr:nvGrpSpPr>
      <xdr:grpSpPr>
        <a:xfrm>
          <a:off x="6396990" y="288798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CEAF5C57-2351-40FA-BC93-56FB8EAD03D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0F80BE13-7F78-46FA-BEC7-5DFE6A00B91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243840</xdr:colOff>
      <xdr:row>12</xdr:row>
      <xdr:rowOff>203200</xdr:rowOff>
    </xdr:from>
    <xdr:to>
      <xdr:col>7</xdr:col>
      <xdr:colOff>582634</xdr:colOff>
      <xdr:row>12</xdr:row>
      <xdr:rowOff>490092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A13A296F-B8EF-409D-BEB5-2D35982AB8ED}"/>
            </a:ext>
          </a:extLst>
        </xdr:cNvPr>
        <xdr:cNvGrpSpPr/>
      </xdr:nvGrpSpPr>
      <xdr:grpSpPr>
        <a:xfrm>
          <a:off x="6396990" y="4032250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D0C0C13D-8DA6-4852-A803-5F8D4703E3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08A5B677-4ECF-4406-8C67-E287F55CB1C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243840</xdr:colOff>
      <xdr:row>15</xdr:row>
      <xdr:rowOff>208280</xdr:rowOff>
    </xdr:from>
    <xdr:to>
      <xdr:col>7</xdr:col>
      <xdr:colOff>582634</xdr:colOff>
      <xdr:row>15</xdr:row>
      <xdr:rowOff>495172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1F22EE6C-7173-4CC9-8B16-B21F9FE47239}"/>
            </a:ext>
          </a:extLst>
        </xdr:cNvPr>
        <xdr:cNvGrpSpPr/>
      </xdr:nvGrpSpPr>
      <xdr:grpSpPr>
        <a:xfrm>
          <a:off x="6396990" y="5170805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199E2CC7-BA8F-4CD0-9D45-F893DB81CFB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B401F11A-1FB7-4536-85EC-409354841ED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198120</xdr:colOff>
      <xdr:row>12</xdr:row>
      <xdr:rowOff>160020</xdr:rowOff>
    </xdr:from>
    <xdr:to>
      <xdr:col>2</xdr:col>
      <xdr:colOff>536914</xdr:colOff>
      <xdr:row>12</xdr:row>
      <xdr:rowOff>446912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569E143D-A3EF-4690-9BD5-3B0D4BBB1037}"/>
            </a:ext>
          </a:extLst>
        </xdr:cNvPr>
        <xdr:cNvGrpSpPr/>
      </xdr:nvGrpSpPr>
      <xdr:grpSpPr>
        <a:xfrm>
          <a:off x="1350645" y="398907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E6DA7080-CE98-4B57-81CC-086A1E439B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CED0126E-593F-4B44-8A6A-35A86A1D42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198120</xdr:colOff>
      <xdr:row>15</xdr:row>
      <xdr:rowOff>165100</xdr:rowOff>
    </xdr:from>
    <xdr:to>
      <xdr:col>2</xdr:col>
      <xdr:colOff>536914</xdr:colOff>
      <xdr:row>15</xdr:row>
      <xdr:rowOff>451992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C16EBBD2-8E5D-4354-833F-0A1B1499BE3B}"/>
            </a:ext>
          </a:extLst>
        </xdr:cNvPr>
        <xdr:cNvGrpSpPr/>
      </xdr:nvGrpSpPr>
      <xdr:grpSpPr>
        <a:xfrm>
          <a:off x="1350645" y="5127625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BE90E4EE-398D-4B27-8B57-B6F58657B3F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69B3BE2F-BBF5-4B0B-8659-A79ECA1AC8F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12</xdr:row>
      <xdr:rowOff>160020</xdr:rowOff>
    </xdr:from>
    <xdr:to>
      <xdr:col>3</xdr:col>
      <xdr:colOff>658834</xdr:colOff>
      <xdr:row>12</xdr:row>
      <xdr:rowOff>446912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62FDA607-33A4-4B75-AF13-4380E403A957}"/>
            </a:ext>
          </a:extLst>
        </xdr:cNvPr>
        <xdr:cNvGrpSpPr/>
      </xdr:nvGrpSpPr>
      <xdr:grpSpPr>
        <a:xfrm>
          <a:off x="2472690" y="3989070"/>
          <a:ext cx="338794" cy="286892"/>
          <a:chOff x="2235570" y="2804160"/>
          <a:chExt cx="338794" cy="286892"/>
        </a:xfrm>
      </xdr:grpSpPr>
      <xdr:sp macro="" textlink="">
        <xdr:nvSpPr>
          <xdr:cNvPr id="102" name="Pentagone régulier 49">
            <a:extLst>
              <a:ext uri="{FF2B5EF4-FFF2-40B4-BE49-F238E27FC236}">
                <a16:creationId xmlns:a16="http://schemas.microsoft.com/office/drawing/2014/main" id="{266A316C-A6E6-454D-91F9-A242B5A4A21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3" name="Oval 102">
            <a:extLst>
              <a:ext uri="{FF2B5EF4-FFF2-40B4-BE49-F238E27FC236}">
                <a16:creationId xmlns:a16="http://schemas.microsoft.com/office/drawing/2014/main" id="{ECA5404F-46D7-4306-9A54-B4B4812EE23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15</xdr:row>
      <xdr:rowOff>165100</xdr:rowOff>
    </xdr:from>
    <xdr:to>
      <xdr:col>3</xdr:col>
      <xdr:colOff>658834</xdr:colOff>
      <xdr:row>15</xdr:row>
      <xdr:rowOff>451992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id="{D0B02822-4962-4163-9C78-DBFA85FC008C}"/>
            </a:ext>
          </a:extLst>
        </xdr:cNvPr>
        <xdr:cNvGrpSpPr/>
      </xdr:nvGrpSpPr>
      <xdr:grpSpPr>
        <a:xfrm>
          <a:off x="2472690" y="5127625"/>
          <a:ext cx="338794" cy="286892"/>
          <a:chOff x="2235570" y="2804160"/>
          <a:chExt cx="338794" cy="286892"/>
        </a:xfrm>
      </xdr:grpSpPr>
      <xdr:sp macro="" textlink="">
        <xdr:nvSpPr>
          <xdr:cNvPr id="105" name="Pentagone régulier 49">
            <a:extLst>
              <a:ext uri="{FF2B5EF4-FFF2-40B4-BE49-F238E27FC236}">
                <a16:creationId xmlns:a16="http://schemas.microsoft.com/office/drawing/2014/main" id="{D9D3D5AA-3D55-4279-8985-6B8AC9C10A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6" name="Oval 105">
            <a:extLst>
              <a:ext uri="{FF2B5EF4-FFF2-40B4-BE49-F238E27FC236}">
                <a16:creationId xmlns:a16="http://schemas.microsoft.com/office/drawing/2014/main" id="{7606CDCD-0D5B-421F-9526-4F1125DFE69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6E4C7916-1B11-4468-9AAD-861B6629D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774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F5A81BDB-0D15-4671-BD4D-6096489F1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1591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8EBB68A3-23FB-497D-B88A-EF56D6AD9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0807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C28B62D4-160E-4E39-A2B6-A9FC26AA5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6678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12</xdr:row>
      <xdr:rowOff>368300</xdr:rowOff>
    </xdr:from>
    <xdr:to>
      <xdr:col>6</xdr:col>
      <xdr:colOff>611604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432FC9A2-56E8-4EB9-8C33-4689F224D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6380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273420</xdr:colOff>
      <xdr:row>15</xdr:row>
      <xdr:rowOff>372605</xdr:rowOff>
    </xdr:from>
    <xdr:to>
      <xdr:col>6</xdr:col>
      <xdr:colOff>611604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D1C43289-041F-4F8C-8AE8-739B7BCD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6380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AF8BF675-2AA5-4446-8EF9-A35112BA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5477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73630</xdr:colOff>
      <xdr:row>12</xdr:row>
      <xdr:rowOff>434651</xdr:rowOff>
    </xdr:from>
    <xdr:to>
      <xdr:col>7</xdr:col>
      <xdr:colOff>411814</xdr:colOff>
      <xdr:row>12</xdr:row>
      <xdr:rowOff>781350</xdr:rowOff>
    </xdr:to>
    <xdr:pic>
      <xdr:nvPicPr>
        <xdr:cNvPr id="13" name="Picture 272">
          <a:extLst>
            <a:ext uri="{FF2B5EF4-FFF2-40B4-BE49-F238E27FC236}">
              <a16:creationId xmlns:a16="http://schemas.microsoft.com/office/drawing/2014/main" id="{F8F3B409-A70B-4490-B962-CB6C7B73C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5750" y="4252271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C86A57DF-15D9-4182-95F4-79D152B65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4966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B7B16416-36E1-4AB1-A37C-8047DB29E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9636" y="5290049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94651</xdr:colOff>
      <xdr:row>15</xdr:row>
      <xdr:rowOff>416258</xdr:rowOff>
    </xdr:from>
    <xdr:to>
      <xdr:col>7</xdr:col>
      <xdr:colOff>432835</xdr:colOff>
      <xdr:row>15</xdr:row>
      <xdr:rowOff>762957</xdr:rowOff>
    </xdr:to>
    <xdr:pic>
      <xdr:nvPicPr>
        <xdr:cNvPr id="16" name="Picture 272">
          <a:extLst>
            <a:ext uri="{FF2B5EF4-FFF2-40B4-BE49-F238E27FC236}">
              <a16:creationId xmlns:a16="http://schemas.microsoft.com/office/drawing/2014/main" id="{03B9F402-7A8D-43D6-8C55-A1EC64ECE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26771" y="5361638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1" name="Picture 239">
          <a:extLst>
            <a:ext uri="{FF2B5EF4-FFF2-40B4-BE49-F238E27FC236}">
              <a16:creationId xmlns:a16="http://schemas.microsoft.com/office/drawing/2014/main" id="{9D363C71-A13B-4B4F-858D-FB6E7909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2" name="Picture 17">
          <a:extLst>
            <a:ext uri="{FF2B5EF4-FFF2-40B4-BE49-F238E27FC236}">
              <a16:creationId xmlns:a16="http://schemas.microsoft.com/office/drawing/2014/main" id="{1265E112-DA15-4A27-9083-3E8A70944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4" name="Picture 273">
          <a:extLst>
            <a:ext uri="{FF2B5EF4-FFF2-40B4-BE49-F238E27FC236}">
              <a16:creationId xmlns:a16="http://schemas.microsoft.com/office/drawing/2014/main" id="{3DA76830-BA3B-42C8-9BC8-FFDEC5643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66" name="Picture 165">
          <a:extLst>
            <a:ext uri="{FF2B5EF4-FFF2-40B4-BE49-F238E27FC236}">
              <a16:creationId xmlns:a16="http://schemas.microsoft.com/office/drawing/2014/main" id="{3589E36F-E50A-4641-B691-F4E07B4B3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2B13858E-BBD1-4096-A0EA-A8F5B53D6B2C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BFEBFE1C-F474-43FD-876F-87A4A081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9198FB07-85EC-42AD-B030-F48E53B52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BE399028-90CA-4A4F-A03B-22D7E233E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78CB37C5-E72B-4267-B40F-0EC5CFA25C1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13F397B1-5615-4D60-8A28-3686F69796C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AD9935C3-8200-46CF-BDFA-503EEB9D1C3A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40879F15-398E-4DD9-A31B-62E604F02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10DFCC7F-E6D0-431F-AE63-2F81046F6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980A3545-F562-4C82-AFBD-68B02D80D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E006F273-C6E3-4374-B33A-1389FC0C3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F0ADCCD0-6B61-4E21-8D4A-02107D9F745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9F2869C8-36B3-4828-9560-DA73267FF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7B2EF790-099D-4A75-8DE5-54B7F3CE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52BEC2DC-6B11-4875-9385-AD8C78B7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D736E18D-4A80-4694-BFC0-FD50148BD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A478883E-F6C5-465F-9091-68B431485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78722D1F-632D-4838-93CF-C9838617D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9C2435A7-78C7-47E4-A8AF-1481F5D74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F985BD0E-C192-4171-B1BA-A02BDE18D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FC8D8160-D87D-40F5-BE4C-9DD028D1A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A8EBF93B-53E5-4C3F-95A1-41A818CF6A5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F65DF5EF-737B-407B-A551-FA8EC00A5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51443771-284B-424B-89F1-E30DDF5E9A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12971752-299B-406C-9102-A23887BBBD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1CB1169A-6BB3-461F-A362-86AF29B3C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21E4883-C0E8-4712-8FAF-8AD69B930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9DAC00FE-B4B8-4472-95E3-CB39C9B353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673A2786-4531-4D42-BB1F-27E389EE72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9F13E6FC-C001-4D30-A241-15210E9E23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A8E4630D-CE6E-4FE5-A225-460E8ADA15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9DDCA384-1B73-48AD-8D9B-C5814C2595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7B5BFF3-2A91-4100-9D0A-7E87AD0F0E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E2CD2EED-1682-4319-A7FD-9E5FAC4B7C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56836D05-1DBF-40A2-97AC-51E64B45A7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21EC57FC-D2E8-4196-BC00-6BD1E0A4E0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F17DED59-4389-417A-91AB-5B74CA4728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9E3593CF-0659-45A6-B8F6-1907491D1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F69B451-BF9C-490F-88A0-7D906ABE65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7BF91717-9984-4E7F-A792-1B86F7DDE8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43EBB1A1-7D57-4378-BB4B-B923500CB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6BF5F09C-0DC2-4339-BDA4-88935FDCD3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29825619-475D-4293-B7B0-28A97FC499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AE9476E6-6546-4AA0-86BA-5328CD6FFC73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EB08DD4C-2AC3-4FD5-B24F-E71C03C539B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8D2CCA16-D0FF-492D-BD02-D69C9CA0761C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91E3EABB-B3EB-4BE4-B785-BD90E5221BF4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EF81D745-3B7B-4C4D-8CDE-7BC7C6C95420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FCB3232B-B520-4DD9-9B87-C25F25F29343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281940</xdr:colOff>
      <xdr:row>12</xdr:row>
      <xdr:rowOff>129540</xdr:rowOff>
    </xdr:from>
    <xdr:to>
      <xdr:col>1</xdr:col>
      <xdr:colOff>620734</xdr:colOff>
      <xdr:row>12</xdr:row>
      <xdr:rowOff>416432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3317872F-0E15-4109-85CC-2880B0BA0DC0}"/>
            </a:ext>
          </a:extLst>
        </xdr:cNvPr>
        <xdr:cNvGrpSpPr/>
      </xdr:nvGrpSpPr>
      <xdr:grpSpPr>
        <a:xfrm>
          <a:off x="434340" y="395859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7558E3B1-02AA-422F-A1EF-B16E3D18FF8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57D24DDF-FAFA-4DE0-8794-EB63D923790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15</xdr:row>
      <xdr:rowOff>134620</xdr:rowOff>
    </xdr:from>
    <xdr:to>
      <xdr:col>1</xdr:col>
      <xdr:colOff>620734</xdr:colOff>
      <xdr:row>15</xdr:row>
      <xdr:rowOff>421512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FA17184F-2EEE-4F10-896F-C3BF0383E8FF}"/>
            </a:ext>
          </a:extLst>
        </xdr:cNvPr>
        <xdr:cNvGrpSpPr/>
      </xdr:nvGrpSpPr>
      <xdr:grpSpPr>
        <a:xfrm>
          <a:off x="434340" y="509714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7AC8D4FE-FBFE-477B-BF70-10E9CCEB608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66045633-B5C8-4EBB-82C2-3A5EC0DFEC5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281940</xdr:colOff>
      <xdr:row>18</xdr:row>
      <xdr:rowOff>154940</xdr:rowOff>
    </xdr:from>
    <xdr:to>
      <xdr:col>1</xdr:col>
      <xdr:colOff>620734</xdr:colOff>
      <xdr:row>18</xdr:row>
      <xdr:rowOff>441832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67C1DE31-568A-4284-A7E8-404C9391CF86}"/>
            </a:ext>
          </a:extLst>
        </xdr:cNvPr>
        <xdr:cNvGrpSpPr/>
      </xdr:nvGrpSpPr>
      <xdr:grpSpPr>
        <a:xfrm>
          <a:off x="434340" y="624141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9F4FDC10-FFBC-4301-A9F2-1B9762D8C34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5BA173ED-8A63-41F1-B6E9-F732AE76CAD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152400</xdr:colOff>
      <xdr:row>12</xdr:row>
      <xdr:rowOff>137160</xdr:rowOff>
    </xdr:from>
    <xdr:to>
      <xdr:col>3</xdr:col>
      <xdr:colOff>491194</xdr:colOff>
      <xdr:row>12</xdr:row>
      <xdr:rowOff>424052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4840C2E6-6A35-403F-B761-6CF870C0A0F5}"/>
            </a:ext>
          </a:extLst>
        </xdr:cNvPr>
        <xdr:cNvGrpSpPr/>
      </xdr:nvGrpSpPr>
      <xdr:grpSpPr>
        <a:xfrm>
          <a:off x="2305050" y="396621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889D4672-4863-4545-8B5D-386353E377F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0CD4AA48-3F27-4DBF-8B18-575B9139FB5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152400</xdr:colOff>
      <xdr:row>15</xdr:row>
      <xdr:rowOff>142240</xdr:rowOff>
    </xdr:from>
    <xdr:to>
      <xdr:col>3</xdr:col>
      <xdr:colOff>491194</xdr:colOff>
      <xdr:row>15</xdr:row>
      <xdr:rowOff>429132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D903DC04-5214-46D6-95A7-70978C40D97C}"/>
            </a:ext>
          </a:extLst>
        </xdr:cNvPr>
        <xdr:cNvGrpSpPr/>
      </xdr:nvGrpSpPr>
      <xdr:grpSpPr>
        <a:xfrm>
          <a:off x="2305050" y="510476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8C59EF59-5015-414F-9374-A38A7BE7DA2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DAA1F437-3E17-4E1F-BE58-6E35D32B8B7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274320</xdr:colOff>
      <xdr:row>12</xdr:row>
      <xdr:rowOff>137160</xdr:rowOff>
    </xdr:from>
    <xdr:to>
      <xdr:col>4</xdr:col>
      <xdr:colOff>613114</xdr:colOff>
      <xdr:row>12</xdr:row>
      <xdr:rowOff>424052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FC233E0E-E4BB-45EC-BF80-F25F75F2B47A}"/>
            </a:ext>
          </a:extLst>
        </xdr:cNvPr>
        <xdr:cNvGrpSpPr/>
      </xdr:nvGrpSpPr>
      <xdr:grpSpPr>
        <a:xfrm>
          <a:off x="3427095" y="396621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06F443E2-C990-41F2-95B7-26FC3BD8A82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6A117C41-6CDD-4578-B634-FE2F0763386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274320</xdr:colOff>
      <xdr:row>15</xdr:row>
      <xdr:rowOff>142240</xdr:rowOff>
    </xdr:from>
    <xdr:to>
      <xdr:col>4</xdr:col>
      <xdr:colOff>613114</xdr:colOff>
      <xdr:row>15</xdr:row>
      <xdr:rowOff>429132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683CE598-CEC6-4EC7-BEC9-1D9B4BAEDD27}"/>
            </a:ext>
          </a:extLst>
        </xdr:cNvPr>
        <xdr:cNvGrpSpPr/>
      </xdr:nvGrpSpPr>
      <xdr:grpSpPr>
        <a:xfrm>
          <a:off x="3427095" y="510476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85CF5813-97A6-4218-880C-A1008DDD126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1DBC2B9F-0C50-4D81-938C-B6DF770C891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3DFA9252-6700-4B9A-A572-553743DC3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155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46040</xdr:colOff>
      <xdr:row>12</xdr:row>
      <xdr:rowOff>400492</xdr:rowOff>
    </xdr:from>
    <xdr:to>
      <xdr:col>1</xdr:col>
      <xdr:colOff>384224</xdr:colOff>
      <xdr:row>12</xdr:row>
      <xdr:rowOff>747191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25FEB2C8-2584-4CF2-8E27-9457ED26B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0" y="4218112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485256</xdr:colOff>
      <xdr:row>12</xdr:row>
      <xdr:rowOff>401161</xdr:rowOff>
    </xdr:from>
    <xdr:to>
      <xdr:col>1</xdr:col>
      <xdr:colOff>825216</xdr:colOff>
      <xdr:row>12</xdr:row>
      <xdr:rowOff>733127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A61B52DF-79DC-42F1-A0C5-918EA5C9A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416" y="421878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7F2DEE16-7FD7-48DE-BFB6-C741EA897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898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12</xdr:row>
      <xdr:rowOff>368300</xdr:rowOff>
    </xdr:from>
    <xdr:to>
      <xdr:col>7</xdr:col>
      <xdr:colOff>624747</xdr:colOff>
      <xdr:row>12</xdr:row>
      <xdr:rowOff>706895</xdr:rowOff>
    </xdr:to>
    <xdr:pic>
      <xdr:nvPicPr>
        <xdr:cNvPr id="9" name="Picture 273">
          <a:extLst>
            <a:ext uri="{FF2B5EF4-FFF2-40B4-BE49-F238E27FC236}">
              <a16:creationId xmlns:a16="http://schemas.microsoft.com/office/drawing/2014/main" id="{408A3ABB-774C-4C71-B871-57B58ACF2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8683" y="4185920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286563</xdr:colOff>
      <xdr:row>15</xdr:row>
      <xdr:rowOff>372605</xdr:rowOff>
    </xdr:from>
    <xdr:to>
      <xdr:col>7</xdr:col>
      <xdr:colOff>624747</xdr:colOff>
      <xdr:row>15</xdr:row>
      <xdr:rowOff>711200</xdr:rowOff>
    </xdr:to>
    <xdr:pic>
      <xdr:nvPicPr>
        <xdr:cNvPr id="10" name="Picture 273">
          <a:extLst>
            <a:ext uri="{FF2B5EF4-FFF2-40B4-BE49-F238E27FC236}">
              <a16:creationId xmlns:a16="http://schemas.microsoft.com/office/drawing/2014/main" id="{85079548-9297-4604-91C5-2346751C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18683" y="5317985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80199</xdr:colOff>
      <xdr:row>15</xdr:row>
      <xdr:rowOff>414944</xdr:rowOff>
    </xdr:from>
    <xdr:to>
      <xdr:col>1</xdr:col>
      <xdr:colOff>418383</xdr:colOff>
      <xdr:row>15</xdr:row>
      <xdr:rowOff>761643</xdr:rowOff>
    </xdr:to>
    <xdr:pic>
      <xdr:nvPicPr>
        <xdr:cNvPr id="12" name="Picture 272">
          <a:extLst>
            <a:ext uri="{FF2B5EF4-FFF2-40B4-BE49-F238E27FC236}">
              <a16:creationId xmlns:a16="http://schemas.microsoft.com/office/drawing/2014/main" id="{124DD6B0-F591-499B-A6FF-C298F743D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7359" y="5360324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519415</xdr:colOff>
      <xdr:row>15</xdr:row>
      <xdr:rowOff>415613</xdr:rowOff>
    </xdr:from>
    <xdr:to>
      <xdr:col>1</xdr:col>
      <xdr:colOff>859375</xdr:colOff>
      <xdr:row>15</xdr:row>
      <xdr:rowOff>747579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069CFFFA-BDF6-493E-B820-13314E8D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75" y="5360993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223140</xdr:colOff>
      <xdr:row>18</xdr:row>
      <xdr:rowOff>288820</xdr:rowOff>
    </xdr:from>
    <xdr:to>
      <xdr:col>1</xdr:col>
      <xdr:colOff>561324</xdr:colOff>
      <xdr:row>18</xdr:row>
      <xdr:rowOff>635519</xdr:rowOff>
    </xdr:to>
    <xdr:pic>
      <xdr:nvPicPr>
        <xdr:cNvPr id="14" name="Picture 272">
          <a:extLst>
            <a:ext uri="{FF2B5EF4-FFF2-40B4-BE49-F238E27FC236}">
              <a16:creationId xmlns:a16="http://schemas.microsoft.com/office/drawing/2014/main" id="{4D28AC8C-1290-48DF-934A-F65E44F34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0300" y="6354340"/>
          <a:ext cx="338184" cy="346699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54" name="Picture 239">
          <a:extLst>
            <a:ext uri="{FF2B5EF4-FFF2-40B4-BE49-F238E27FC236}">
              <a16:creationId xmlns:a16="http://schemas.microsoft.com/office/drawing/2014/main" id="{432DC664-C628-4E84-8269-4E8F30141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55" name="Picture 17">
          <a:extLst>
            <a:ext uri="{FF2B5EF4-FFF2-40B4-BE49-F238E27FC236}">
              <a16:creationId xmlns:a16="http://schemas.microsoft.com/office/drawing/2014/main" id="{D3361E82-D375-4A6C-BCE5-E648C158A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57" name="Picture 273">
          <a:extLst>
            <a:ext uri="{FF2B5EF4-FFF2-40B4-BE49-F238E27FC236}">
              <a16:creationId xmlns:a16="http://schemas.microsoft.com/office/drawing/2014/main" id="{F68D5F70-CF95-4672-870F-DF3E6DE80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472377</xdr:colOff>
      <xdr:row>12</xdr:row>
      <xdr:rowOff>414037</xdr:rowOff>
    </xdr:from>
    <xdr:to>
      <xdr:col>4</xdr:col>
      <xdr:colOff>812337</xdr:colOff>
      <xdr:row>12</xdr:row>
      <xdr:rowOff>746003</xdr:rowOff>
    </xdr:to>
    <xdr:pic>
      <xdr:nvPicPr>
        <xdr:cNvPr id="160" name="Picture 17">
          <a:extLst>
            <a:ext uri="{FF2B5EF4-FFF2-40B4-BE49-F238E27FC236}">
              <a16:creationId xmlns:a16="http://schemas.microsoft.com/office/drawing/2014/main" id="{3788E29A-4BF5-421E-A531-D6CD04BAE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7017" y="4231657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506536</xdr:colOff>
      <xdr:row>15</xdr:row>
      <xdr:rowOff>428489</xdr:rowOff>
    </xdr:from>
    <xdr:to>
      <xdr:col>4</xdr:col>
      <xdr:colOff>846496</xdr:colOff>
      <xdr:row>15</xdr:row>
      <xdr:rowOff>760455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id="{C5D96833-F499-4A10-A729-A497B2F5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1176" y="537386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304800</xdr:colOff>
      <xdr:row>0</xdr:row>
      <xdr:rowOff>0</xdr:rowOff>
    </xdr:from>
    <xdr:ext cx="1401884" cy="782442"/>
    <xdr:pic>
      <xdr:nvPicPr>
        <xdr:cNvPr id="168" name="Picture 167">
          <a:extLst>
            <a:ext uri="{FF2B5EF4-FFF2-40B4-BE49-F238E27FC236}">
              <a16:creationId xmlns:a16="http://schemas.microsoft.com/office/drawing/2014/main" id="{478C896A-4FFB-4FFD-A8B5-2C2C89D1C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377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DA728567-C006-4AA3-8E35-91E5CC93E70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23" name="Picture 13">
          <a:extLst>
            <a:ext uri="{FF2B5EF4-FFF2-40B4-BE49-F238E27FC236}">
              <a16:creationId xmlns:a16="http://schemas.microsoft.com/office/drawing/2014/main" id="{E8C2F13A-9E7F-4BBB-9DA9-BFBCC9DE6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33" name="Picture 17">
          <a:extLst>
            <a:ext uri="{FF2B5EF4-FFF2-40B4-BE49-F238E27FC236}">
              <a16:creationId xmlns:a16="http://schemas.microsoft.com/office/drawing/2014/main" id="{472FD35D-9D80-4DA5-86E3-1CFB64FE5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34" name="Picture 273">
          <a:extLst>
            <a:ext uri="{FF2B5EF4-FFF2-40B4-BE49-F238E27FC236}">
              <a16:creationId xmlns:a16="http://schemas.microsoft.com/office/drawing/2014/main" id="{0E15D390-8A76-4A6D-AB7B-95BBF2C7F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5" name="Pentagone régulier 49">
          <a:extLst>
            <a:ext uri="{FF2B5EF4-FFF2-40B4-BE49-F238E27FC236}">
              <a16:creationId xmlns:a16="http://schemas.microsoft.com/office/drawing/2014/main" id="{816C06EF-56A9-4FF8-BD53-7E9C284F0153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6" name="Freeform: Shape 135">
          <a:extLst>
            <a:ext uri="{FF2B5EF4-FFF2-40B4-BE49-F238E27FC236}">
              <a16:creationId xmlns:a16="http://schemas.microsoft.com/office/drawing/2014/main" id="{9FAF5AF9-3E7D-4A7C-9CB3-10120392E5F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7" name="Freeform: Shape 136">
          <a:extLst>
            <a:ext uri="{FF2B5EF4-FFF2-40B4-BE49-F238E27FC236}">
              <a16:creationId xmlns:a16="http://schemas.microsoft.com/office/drawing/2014/main" id="{A6E2E4DF-D472-47E9-B6EE-EB9F983FD8A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8" name="Picture 248">
          <a:extLst>
            <a:ext uri="{FF2B5EF4-FFF2-40B4-BE49-F238E27FC236}">
              <a16:creationId xmlns:a16="http://schemas.microsoft.com/office/drawing/2014/main" id="{B6F5B567-AFD8-412D-9CCF-B6ABB0DC2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9" name="Picture 248">
          <a:extLst>
            <a:ext uri="{FF2B5EF4-FFF2-40B4-BE49-F238E27FC236}">
              <a16:creationId xmlns:a16="http://schemas.microsoft.com/office/drawing/2014/main" id="{5E31629B-9656-4A49-87CF-D78848F71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40" name="Picture 248">
          <a:extLst>
            <a:ext uri="{FF2B5EF4-FFF2-40B4-BE49-F238E27FC236}">
              <a16:creationId xmlns:a16="http://schemas.microsoft.com/office/drawing/2014/main" id="{0F92B0C7-2DA9-4E55-A03C-EA3927D1A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41" name="Picture 248">
          <a:extLst>
            <a:ext uri="{FF2B5EF4-FFF2-40B4-BE49-F238E27FC236}">
              <a16:creationId xmlns:a16="http://schemas.microsoft.com/office/drawing/2014/main" id="{7284F1FA-05F5-4062-94CC-003355961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42" name="Pentagone régulier 49">
          <a:extLst>
            <a:ext uri="{FF2B5EF4-FFF2-40B4-BE49-F238E27FC236}">
              <a16:creationId xmlns:a16="http://schemas.microsoft.com/office/drawing/2014/main" id="{FD9121F2-7ECD-43F8-9EC8-0D089FD9DA6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43" name="Picture 13">
          <a:extLst>
            <a:ext uri="{FF2B5EF4-FFF2-40B4-BE49-F238E27FC236}">
              <a16:creationId xmlns:a16="http://schemas.microsoft.com/office/drawing/2014/main" id="{83AFA488-18AE-4201-9D75-7E2D31304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44" name="Picture 13">
          <a:extLst>
            <a:ext uri="{FF2B5EF4-FFF2-40B4-BE49-F238E27FC236}">
              <a16:creationId xmlns:a16="http://schemas.microsoft.com/office/drawing/2014/main" id="{149C463B-131E-4C39-AD06-BF6394DE2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5" name="Picture 13">
          <a:extLst>
            <a:ext uri="{FF2B5EF4-FFF2-40B4-BE49-F238E27FC236}">
              <a16:creationId xmlns:a16="http://schemas.microsoft.com/office/drawing/2014/main" id="{623CB246-75AC-46C7-95EA-1A446F4A1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6" name="Picture 17">
          <a:extLst>
            <a:ext uri="{FF2B5EF4-FFF2-40B4-BE49-F238E27FC236}">
              <a16:creationId xmlns:a16="http://schemas.microsoft.com/office/drawing/2014/main" id="{994CE9BE-5E56-41AA-B82A-BE2739E64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7" name="Picture 273">
          <a:extLst>
            <a:ext uri="{FF2B5EF4-FFF2-40B4-BE49-F238E27FC236}">
              <a16:creationId xmlns:a16="http://schemas.microsoft.com/office/drawing/2014/main" id="{902CDE30-ACCC-42F5-9D90-B5BF573AE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FE6EB783-77E1-4E5C-87D8-DC123341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9" name="Picture 273">
          <a:extLst>
            <a:ext uri="{FF2B5EF4-FFF2-40B4-BE49-F238E27FC236}">
              <a16:creationId xmlns:a16="http://schemas.microsoft.com/office/drawing/2014/main" id="{04FEF272-2773-48C0-B89E-4B2E2D9AE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50" name="Picture 17">
          <a:extLst>
            <a:ext uri="{FF2B5EF4-FFF2-40B4-BE49-F238E27FC236}">
              <a16:creationId xmlns:a16="http://schemas.microsoft.com/office/drawing/2014/main" id="{5F6B5E5E-1DBE-41E4-81E6-FA38655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51" name="Picture 273">
          <a:extLst>
            <a:ext uri="{FF2B5EF4-FFF2-40B4-BE49-F238E27FC236}">
              <a16:creationId xmlns:a16="http://schemas.microsoft.com/office/drawing/2014/main" id="{56993149-300B-454B-AE22-DA257E958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52" name="Oval 151">
          <a:extLst>
            <a:ext uri="{FF2B5EF4-FFF2-40B4-BE49-F238E27FC236}">
              <a16:creationId xmlns:a16="http://schemas.microsoft.com/office/drawing/2014/main" id="{E945E596-8F85-445B-8456-EEC4AD87BB31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55C423CE-5739-462E-8E5E-F8E22D8CE3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B3DF4EEC-9027-4862-A39B-5A3AF435D2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28DEF695-8DDA-4A28-B8A5-A63ABD3D8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E8C7AB9B-536F-4047-A9F2-F2DB4DC93C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B83734A3-9721-469E-9E20-DA2A5E81B0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BE23753-09BC-4AE0-A53F-1F544CC6DF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13413D4A-CE70-47EE-958B-FCA078563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D250CB73-3F54-4934-9257-1D3F06E525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E14CD02-8F8F-4F76-947A-7D3F339B33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390AC3D-DBCD-4013-9005-22E13C431D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9CBC5986-D4FF-4BC7-B2C0-AF22D9F26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1265FD58-FB12-4B93-857A-82949D860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97AAE125-6CC3-4BF2-92A5-2132DAA69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14EFC924-BA51-45C1-9EBD-F227B656E9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146846B0-69E3-4D1C-9650-41A7241AF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14C38DB-62A4-4C57-AC3F-BABC444F13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3857CF61-7EA5-47AD-8BA2-C45B3E7A5E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96CC78DC-D18D-4DFE-8614-5339E95ED0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EB2008B1-B165-4ECC-9014-6E3BD7CE38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BA92DBAB-17F9-4164-AAB2-BCEBA1E10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E9D1DF1F-BBFF-49A3-B8C7-7A627A5613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ECD18714-F06A-4316-A184-35BC52F42A0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52C3909A-229F-4BE6-8C68-CB89CDCD729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0A48CD45-BA9A-46F9-9082-F91606490A17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2" name="Pentagone régulier 49">
          <a:extLst>
            <a:ext uri="{FF2B5EF4-FFF2-40B4-BE49-F238E27FC236}">
              <a16:creationId xmlns:a16="http://schemas.microsoft.com/office/drawing/2014/main" id="{4F82BCA7-B18A-430A-A56A-3915FEBE609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3" name="Pentagone régulier 49">
          <a:extLst>
            <a:ext uri="{FF2B5EF4-FFF2-40B4-BE49-F238E27FC236}">
              <a16:creationId xmlns:a16="http://schemas.microsoft.com/office/drawing/2014/main" id="{92240CAC-C187-4B03-A3B4-E4DADD2DC238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4" name="Oval 83">
          <a:extLst>
            <a:ext uri="{FF2B5EF4-FFF2-40B4-BE49-F238E27FC236}">
              <a16:creationId xmlns:a16="http://schemas.microsoft.com/office/drawing/2014/main" id="{C45B4BCB-6A70-49EF-9C1A-AF3719CB1318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320040</xdr:colOff>
      <xdr:row>12</xdr:row>
      <xdr:rowOff>228600</xdr:rowOff>
    </xdr:from>
    <xdr:to>
      <xdr:col>2</xdr:col>
      <xdr:colOff>658834</xdr:colOff>
      <xdr:row>12</xdr:row>
      <xdr:rowOff>515492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AE8D09B1-D605-4757-9F5D-F2EFAB453537}"/>
            </a:ext>
          </a:extLst>
        </xdr:cNvPr>
        <xdr:cNvGrpSpPr/>
      </xdr:nvGrpSpPr>
      <xdr:grpSpPr>
        <a:xfrm>
          <a:off x="1472565" y="4057650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E88E1191-F9E7-42CC-9EC0-A4F9292576C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669B457A-766F-493F-BB69-DDD5D1C4E50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320040</xdr:colOff>
      <xdr:row>15</xdr:row>
      <xdr:rowOff>233680</xdr:rowOff>
    </xdr:from>
    <xdr:to>
      <xdr:col>2</xdr:col>
      <xdr:colOff>658834</xdr:colOff>
      <xdr:row>15</xdr:row>
      <xdr:rowOff>520572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2CAFF235-E4A2-42ED-8292-245F0177F4A6}"/>
            </a:ext>
          </a:extLst>
        </xdr:cNvPr>
        <xdr:cNvGrpSpPr/>
      </xdr:nvGrpSpPr>
      <xdr:grpSpPr>
        <a:xfrm>
          <a:off x="1472565" y="5196205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6A03D971-246F-4FCA-9FCF-5929D7DE6B5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1D05065D-2958-427C-804F-73CE14E7832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320040</xdr:colOff>
      <xdr:row>18</xdr:row>
      <xdr:rowOff>254000</xdr:rowOff>
    </xdr:from>
    <xdr:to>
      <xdr:col>2</xdr:col>
      <xdr:colOff>658834</xdr:colOff>
      <xdr:row>18</xdr:row>
      <xdr:rowOff>540892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2B7ED413-88D4-41E6-BE25-552466974125}"/>
            </a:ext>
          </a:extLst>
        </xdr:cNvPr>
        <xdr:cNvGrpSpPr/>
      </xdr:nvGrpSpPr>
      <xdr:grpSpPr>
        <a:xfrm>
          <a:off x="1472565" y="634047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ABAAED2C-22CF-4800-BD68-403468EC573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144EE8D4-38A2-4F09-8C77-03348C80C12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190500</xdr:colOff>
      <xdr:row>12</xdr:row>
      <xdr:rowOff>236220</xdr:rowOff>
    </xdr:from>
    <xdr:to>
      <xdr:col>4</xdr:col>
      <xdr:colOff>529294</xdr:colOff>
      <xdr:row>12</xdr:row>
      <xdr:rowOff>523112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1955C556-7382-4805-8266-B0307A0D8CBD}"/>
            </a:ext>
          </a:extLst>
        </xdr:cNvPr>
        <xdr:cNvGrpSpPr/>
      </xdr:nvGrpSpPr>
      <xdr:grpSpPr>
        <a:xfrm>
          <a:off x="3343275" y="406527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FFDF1CC8-852F-4871-AF4A-A413DA0BA9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A2FE7BAD-D78C-4FFB-B2B4-9F2C918440C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190500</xdr:colOff>
      <xdr:row>15</xdr:row>
      <xdr:rowOff>241300</xdr:rowOff>
    </xdr:from>
    <xdr:to>
      <xdr:col>4</xdr:col>
      <xdr:colOff>529294</xdr:colOff>
      <xdr:row>15</xdr:row>
      <xdr:rowOff>528192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6FC47573-B2E3-4528-A587-61CA6EF3A7FA}"/>
            </a:ext>
          </a:extLst>
        </xdr:cNvPr>
        <xdr:cNvGrpSpPr/>
      </xdr:nvGrpSpPr>
      <xdr:grpSpPr>
        <a:xfrm>
          <a:off x="3343275" y="520382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19339ABE-B210-4593-8FB9-F2FDBC26A32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E843DC36-17A7-4D87-8178-64231505B27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312420</xdr:colOff>
      <xdr:row>12</xdr:row>
      <xdr:rowOff>236220</xdr:rowOff>
    </xdr:from>
    <xdr:to>
      <xdr:col>5</xdr:col>
      <xdr:colOff>651214</xdr:colOff>
      <xdr:row>12</xdr:row>
      <xdr:rowOff>523112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300C11CA-9B01-4719-86DD-DCC16ABD9119}"/>
            </a:ext>
          </a:extLst>
        </xdr:cNvPr>
        <xdr:cNvGrpSpPr/>
      </xdr:nvGrpSpPr>
      <xdr:grpSpPr>
        <a:xfrm>
          <a:off x="4465320" y="406527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99B0C480-A272-471F-BBE2-1A4C535D380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0237DAD4-BA83-4C35-9542-BE28AB8BAF3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312420</xdr:colOff>
      <xdr:row>15</xdr:row>
      <xdr:rowOff>241300</xdr:rowOff>
    </xdr:from>
    <xdr:to>
      <xdr:col>5</xdr:col>
      <xdr:colOff>651214</xdr:colOff>
      <xdr:row>15</xdr:row>
      <xdr:rowOff>528192</xdr:rowOff>
    </xdr:to>
    <xdr:grpSp>
      <xdr:nvGrpSpPr>
        <xdr:cNvPr id="103" name="Group 102">
          <a:extLst>
            <a:ext uri="{FF2B5EF4-FFF2-40B4-BE49-F238E27FC236}">
              <a16:creationId xmlns:a16="http://schemas.microsoft.com/office/drawing/2014/main" id="{919CBEA8-49D9-40E3-B9C3-0AACE8EA09F1}"/>
            </a:ext>
          </a:extLst>
        </xdr:cNvPr>
        <xdr:cNvGrpSpPr/>
      </xdr:nvGrpSpPr>
      <xdr:grpSpPr>
        <a:xfrm>
          <a:off x="4465320" y="5203825"/>
          <a:ext cx="338794" cy="286892"/>
          <a:chOff x="2235570" y="2804160"/>
          <a:chExt cx="338794" cy="286892"/>
        </a:xfrm>
      </xdr:grpSpPr>
      <xdr:sp macro="" textlink="">
        <xdr:nvSpPr>
          <xdr:cNvPr id="104" name="Pentagone régulier 49">
            <a:extLst>
              <a:ext uri="{FF2B5EF4-FFF2-40B4-BE49-F238E27FC236}">
                <a16:creationId xmlns:a16="http://schemas.microsoft.com/office/drawing/2014/main" id="{DF2810A6-4C5A-4AD2-930A-A6640A411ED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5" name="Oval 104">
            <a:extLst>
              <a:ext uri="{FF2B5EF4-FFF2-40B4-BE49-F238E27FC236}">
                <a16:creationId xmlns:a16="http://schemas.microsoft.com/office/drawing/2014/main" id="{37F7E617-F8B4-4EED-9A6C-8AEE89FF9B4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192077DA-D988-47D7-99FD-EB52AF1A7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65723</xdr:colOff>
      <xdr:row>9</xdr:row>
      <xdr:rowOff>413630</xdr:rowOff>
    </xdr:from>
    <xdr:to>
      <xdr:col>2</xdr:col>
      <xdr:colOff>403907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D60743AA-5F60-443F-AEC7-0253982F4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043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2</xdr:col>
      <xdr:colOff>504939</xdr:colOff>
      <xdr:row>9</xdr:row>
      <xdr:rowOff>414299</xdr:rowOff>
    </xdr:from>
    <xdr:to>
      <xdr:col>2</xdr:col>
      <xdr:colOff>844899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C22E2A0A-99BF-4D58-A492-E1FA308C2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1259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279971</xdr:colOff>
      <xdr:row>9</xdr:row>
      <xdr:rowOff>372013</xdr:rowOff>
    </xdr:from>
    <xdr:to>
      <xdr:col>1</xdr:col>
      <xdr:colOff>618155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F4B8C403-C2D9-4CEE-9E7B-1F96EFBDA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713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388013</xdr:colOff>
      <xdr:row>9</xdr:row>
      <xdr:rowOff>415613</xdr:rowOff>
    </xdr:from>
    <xdr:to>
      <xdr:col>5</xdr:col>
      <xdr:colOff>727973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1F8735B5-F1DF-4212-99C7-11D911F98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181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539098</xdr:colOff>
      <xdr:row>12</xdr:row>
      <xdr:rowOff>435320</xdr:rowOff>
    </xdr:from>
    <xdr:to>
      <xdr:col>2</xdr:col>
      <xdr:colOff>879058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38FB1576-511A-4693-BB10-8AB8EB45B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5418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422172</xdr:colOff>
      <xdr:row>12</xdr:row>
      <xdr:rowOff>436634</xdr:rowOff>
    </xdr:from>
    <xdr:to>
      <xdr:col>5</xdr:col>
      <xdr:colOff>762132</xdr:colOff>
      <xdr:row>12</xdr:row>
      <xdr:rowOff>768600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7FB0C649-176A-40A7-BC89-95A61AD59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597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5" name="Picture 239">
          <a:extLst>
            <a:ext uri="{FF2B5EF4-FFF2-40B4-BE49-F238E27FC236}">
              <a16:creationId xmlns:a16="http://schemas.microsoft.com/office/drawing/2014/main" id="{18906825-B634-4EF2-B032-D1FB5EA70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6" name="Picture 17">
          <a:extLst>
            <a:ext uri="{FF2B5EF4-FFF2-40B4-BE49-F238E27FC236}">
              <a16:creationId xmlns:a16="http://schemas.microsoft.com/office/drawing/2014/main" id="{364C7ECD-C939-4EC9-8266-F57F3B1C0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8" name="Picture 273">
          <a:extLst>
            <a:ext uri="{FF2B5EF4-FFF2-40B4-BE49-F238E27FC236}">
              <a16:creationId xmlns:a16="http://schemas.microsoft.com/office/drawing/2014/main" id="{1BAA00D4-73E4-4817-A7C6-2718764B6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0</xdr:rowOff>
    </xdr:from>
    <xdr:ext cx="1401884" cy="782442"/>
    <xdr:pic>
      <xdr:nvPicPr>
        <xdr:cNvPr id="169" name="Picture 168">
          <a:extLst>
            <a:ext uri="{FF2B5EF4-FFF2-40B4-BE49-F238E27FC236}">
              <a16:creationId xmlns:a16="http://schemas.microsoft.com/office/drawing/2014/main" id="{4F101E07-F7A5-4139-8AA6-B8DA261FF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25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1C487646-7261-49F6-A30E-C8D1DAAEBC07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72CC91E6-F1CA-4FEB-A07E-B4D718F8C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F12903EB-A7F6-497B-980D-7B0E9E2A7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8991317F-0550-4FD8-BFB2-F71C313C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7D0D3369-18AD-4C98-874A-723A836617EC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BAA8D105-23B4-49FE-946B-47FD2B09E72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C445CECC-6DC2-49BF-AF4D-CBB37D35053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32FCD0E4-63EA-468C-9AD8-69B6319A1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04C54AB6-E8DC-4D27-AF6D-B1F152640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FA22EE87-47C0-4EDD-B783-79B0FF84B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25A746D5-23A5-49D7-B899-3885300DE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F57792C3-462E-4101-8849-3F6EA3909D9F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40270A2B-53D8-4A2B-AD95-C5C95A373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EEE07158-32A3-489D-B831-E855DF3F4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7BD145CA-10A5-4C52-89AD-CDFEFADE1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60C0A0F1-A355-4DC5-97C6-61D3A494D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61E3FFEC-22BA-491E-974F-8CD12C7D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24E56495-BEF1-4545-A415-C8CCA0E94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8F5DCE38-897A-46A7-B48B-E7FFEB9F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D68D0CD0-14FA-45DE-A01D-548886659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A2E2C64F-E256-4991-B747-60DFE2C43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D0975DDD-34B6-4319-AD7F-F72D82C434E8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E77CC2C6-5E69-421B-B518-47A1BE5B15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B17264A9-B162-4952-9F2B-5F909D76A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56DBE099-12D4-4E26-81D6-E7805D29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860F559E-7EBD-4E6D-9277-25034CA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CCDA1CBB-7680-4FF8-A4E5-DAC389AAA3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824749D0-25DB-4D0B-BBBE-2EFAFC050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EEC7B11-F225-428C-B165-84A742A03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4621FC8E-F4CD-48D0-BC10-FF3DDDC0E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91FECA61-D997-4135-9700-B1A4ABBD73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BBEDD90B-8F11-4756-92B8-8765675FB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F7EDF40-784E-4A89-A443-E3191D7835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1E7CA1A2-29A2-40CC-8A65-A198402ADD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76E985C4-7C08-488D-A7C6-6AC066B372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62435E4-6901-4EC5-90AC-D6557C117E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D34AA050-8C20-49C3-9FC2-771FAD04DD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B350C505-717E-4431-AC56-9B80E4B82A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3AA36A1E-2B1B-446E-A8DA-909A29BA3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39AA91B-8648-499F-833B-A37224DB00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D856639-02A9-4B1D-8E13-87FAD93BB8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9A281C58-6301-476A-B9A8-B8458064C9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18C76D1-FE92-4392-AB25-BDAFE46D7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A4593627-2B78-43A1-B373-44B63E9E9F3D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477B9998-66B7-4D56-AFF9-2EAC2A0D149D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id="{9FB0E5C9-6A86-4547-98C8-2FB28AB7D8E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6E46F4D8-1E4D-4DBF-8C38-85DD1AFC935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E3462BE7-D5B8-4496-9B9A-50F41C714DE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id="{69286D90-B049-4B41-B31E-BA34B00FE864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175260</xdr:colOff>
      <xdr:row>9</xdr:row>
      <xdr:rowOff>99060</xdr:rowOff>
    </xdr:from>
    <xdr:to>
      <xdr:col>5</xdr:col>
      <xdr:colOff>514054</xdr:colOff>
      <xdr:row>9</xdr:row>
      <xdr:rowOff>385952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C92531CE-23CD-4572-B037-DF57CB9BE79D}"/>
            </a:ext>
          </a:extLst>
        </xdr:cNvPr>
        <xdr:cNvGrpSpPr/>
      </xdr:nvGrpSpPr>
      <xdr:grpSpPr>
        <a:xfrm>
          <a:off x="4328160" y="280416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1CFB51EF-776E-4D54-A799-E9E66D1AC67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id="{D6A405B9-D81E-45D0-8882-DC543E0CEEC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175260</xdr:colOff>
      <xdr:row>12</xdr:row>
      <xdr:rowOff>129540</xdr:rowOff>
    </xdr:from>
    <xdr:to>
      <xdr:col>5</xdr:col>
      <xdr:colOff>514054</xdr:colOff>
      <xdr:row>12</xdr:row>
      <xdr:rowOff>416432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DC584D7C-020E-4E51-B7BF-7047D81B2898}"/>
            </a:ext>
          </a:extLst>
        </xdr:cNvPr>
        <xdr:cNvGrpSpPr/>
      </xdr:nvGrpSpPr>
      <xdr:grpSpPr>
        <a:xfrm>
          <a:off x="4328160" y="3958590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id="{684066E2-17C4-4758-A0D6-E3D0AD2489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id="{F2F2C415-9175-49C2-8BB3-222CF2ABFB6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9</xdr:row>
      <xdr:rowOff>99060</xdr:rowOff>
    </xdr:from>
    <xdr:to>
      <xdr:col>6</xdr:col>
      <xdr:colOff>666454</xdr:colOff>
      <xdr:row>9</xdr:row>
      <xdr:rowOff>385952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B8342FE3-9E7B-401B-8C02-FA01954CC5C0}"/>
            </a:ext>
          </a:extLst>
        </xdr:cNvPr>
        <xdr:cNvGrpSpPr/>
      </xdr:nvGrpSpPr>
      <xdr:grpSpPr>
        <a:xfrm>
          <a:off x="5480685" y="280416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A605F215-52F6-4F32-B173-DEEB51DEAA2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68691070-E13B-4144-A735-7C86AD0D9B6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12</xdr:row>
      <xdr:rowOff>129540</xdr:rowOff>
    </xdr:from>
    <xdr:to>
      <xdr:col>6</xdr:col>
      <xdr:colOff>666454</xdr:colOff>
      <xdr:row>12</xdr:row>
      <xdr:rowOff>416432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00FE42CE-A453-4050-B4E2-B8A2D342C955}"/>
            </a:ext>
          </a:extLst>
        </xdr:cNvPr>
        <xdr:cNvGrpSpPr/>
      </xdr:nvGrpSpPr>
      <xdr:grpSpPr>
        <a:xfrm>
          <a:off x="5480685" y="3958590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28C1625C-24F4-43FA-A7B8-9F791CA16A2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74F7A3BC-E607-4E53-AD20-81E279C4D7E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304800</xdr:colOff>
      <xdr:row>9</xdr:row>
      <xdr:rowOff>99060</xdr:rowOff>
    </xdr:from>
    <xdr:to>
      <xdr:col>3</xdr:col>
      <xdr:colOff>643594</xdr:colOff>
      <xdr:row>9</xdr:row>
      <xdr:rowOff>385952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45A8DB31-1CB1-4D47-A4B8-94BA2DBE0B1A}"/>
            </a:ext>
          </a:extLst>
        </xdr:cNvPr>
        <xdr:cNvGrpSpPr/>
      </xdr:nvGrpSpPr>
      <xdr:grpSpPr>
        <a:xfrm>
          <a:off x="2457450" y="280416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336BE99A-F512-4BBE-BB1E-9D186625BD6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B62EFABA-E946-459E-BABD-15D78717C7C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327660</xdr:colOff>
      <xdr:row>12</xdr:row>
      <xdr:rowOff>129540</xdr:rowOff>
    </xdr:from>
    <xdr:to>
      <xdr:col>2</xdr:col>
      <xdr:colOff>666454</xdr:colOff>
      <xdr:row>12</xdr:row>
      <xdr:rowOff>416432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6A8A2A92-087E-4C63-A6C6-B9C1C4AA4CCE}"/>
            </a:ext>
          </a:extLst>
        </xdr:cNvPr>
        <xdr:cNvGrpSpPr/>
      </xdr:nvGrpSpPr>
      <xdr:grpSpPr>
        <a:xfrm>
          <a:off x="1480185" y="395859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1AD65BF1-659A-445E-B6D6-F13F47C1E49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84CC4918-71D7-4772-9443-F9B9F8BA5D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335280</xdr:colOff>
      <xdr:row>12</xdr:row>
      <xdr:rowOff>129540</xdr:rowOff>
    </xdr:from>
    <xdr:to>
      <xdr:col>3</xdr:col>
      <xdr:colOff>674074</xdr:colOff>
      <xdr:row>12</xdr:row>
      <xdr:rowOff>416432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0CF4DC0B-C810-4D8F-9666-F9EFBA3EC96E}"/>
            </a:ext>
          </a:extLst>
        </xdr:cNvPr>
        <xdr:cNvGrpSpPr/>
      </xdr:nvGrpSpPr>
      <xdr:grpSpPr>
        <a:xfrm>
          <a:off x="2487930" y="395859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616D3CF6-9A1C-4E8A-A1E1-8F3E3717828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9869ADFF-2404-461A-8076-303F5774877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279971</xdr:colOff>
      <xdr:row>12</xdr:row>
      <xdr:rowOff>324388</xdr:rowOff>
    </xdr:from>
    <xdr:to>
      <xdr:col>1</xdr:col>
      <xdr:colOff>618155</xdr:colOff>
      <xdr:row>12</xdr:row>
      <xdr:rowOff>662983</xdr:rowOff>
    </xdr:to>
    <xdr:pic>
      <xdr:nvPicPr>
        <xdr:cNvPr id="101" name="Picture 273">
          <a:extLst>
            <a:ext uri="{FF2B5EF4-FFF2-40B4-BE49-F238E27FC236}">
              <a16:creationId xmlns:a16="http://schemas.microsoft.com/office/drawing/2014/main" id="{836D6ECA-2C63-4F2B-A6AC-EF9438FF9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2371" y="415343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BD42726A-5D2B-4815-B3D8-F78DBC638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92004</xdr:colOff>
      <xdr:row>9</xdr:row>
      <xdr:rowOff>413630</xdr:rowOff>
    </xdr:from>
    <xdr:to>
      <xdr:col>3</xdr:col>
      <xdr:colOff>430188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3C540EC5-6211-42CE-90CC-7BBD85794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748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3</xdr:col>
      <xdr:colOff>531220</xdr:colOff>
      <xdr:row>9</xdr:row>
      <xdr:rowOff>414299</xdr:rowOff>
    </xdr:from>
    <xdr:to>
      <xdr:col>3</xdr:col>
      <xdr:colOff>871180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E1B2DFA9-768F-4FC3-B152-7C874A891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670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306251</xdr:colOff>
      <xdr:row>9</xdr:row>
      <xdr:rowOff>372013</xdr:rowOff>
    </xdr:from>
    <xdr:to>
      <xdr:col>2</xdr:col>
      <xdr:colOff>644435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75293152-1DC8-4ED0-B799-9939FC6F8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257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414293</xdr:colOff>
      <xdr:row>9</xdr:row>
      <xdr:rowOff>415613</xdr:rowOff>
    </xdr:from>
    <xdr:to>
      <xdr:col>6</xdr:col>
      <xdr:colOff>754253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4018ED70-090C-4220-B860-AA9F3666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4725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565379</xdr:colOff>
      <xdr:row>12</xdr:row>
      <xdr:rowOff>435320</xdr:rowOff>
    </xdr:from>
    <xdr:to>
      <xdr:col>4</xdr:col>
      <xdr:colOff>5391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E7FA302D-7566-4DC2-B6E6-0C72C059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0859" y="4252940"/>
          <a:ext cx="339172" cy="331966"/>
        </a:xfrm>
        <a:prstGeom prst="rect">
          <a:avLst/>
        </a:prstGeom>
      </xdr:spPr>
    </xdr:pic>
    <xdr:clientData/>
  </xdr:twoCellAnchor>
  <xdr:twoCellAnchor>
    <xdr:from>
      <xdr:col>6</xdr:col>
      <xdr:colOff>448452</xdr:colOff>
      <xdr:row>12</xdr:row>
      <xdr:rowOff>436634</xdr:rowOff>
    </xdr:from>
    <xdr:to>
      <xdr:col>6</xdr:col>
      <xdr:colOff>788412</xdr:colOff>
      <xdr:row>12</xdr:row>
      <xdr:rowOff>768600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52E324E8-2FB2-4F4C-94DB-0F441EFCD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8141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id="{539C880F-9F71-4B69-B878-941D2E9D5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EC2C8136-AA3E-47A2-AAA6-09E115369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E897A4A7-57B1-4FD7-A9DC-0D3D51314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70" name="Picture 169">
          <a:extLst>
            <a:ext uri="{FF2B5EF4-FFF2-40B4-BE49-F238E27FC236}">
              <a16:creationId xmlns:a16="http://schemas.microsoft.com/office/drawing/2014/main" id="{565091D4-EC51-410E-AAE3-CB7CB9283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8632A89B-49A0-41CA-9E72-69B61A7EB49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DDBB8470-E6DB-4E2D-9BAA-952DC121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CFEDBADD-3912-4803-B9EB-657E0EEFB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4A3ECB93-82DA-4EBE-BBEA-30E2E5D04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7E3A360F-8D87-4AFE-BCF2-01BB7A34C3BF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603008D6-F6EA-4C60-AE36-8435C72DEB6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13FF071D-B5E2-4D46-B57B-118A7EB99EDD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8507E88F-A6FF-4786-A0D6-3F5D1C735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B7930748-DE23-47C6-8003-980E8E5BC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709811BB-C751-4095-881A-774D9194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9E4B8A1E-FC3C-4BDA-8F49-F76E60AA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49998A0C-65EF-4BAC-A5CA-DB20DE13A6B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F6875275-84CB-4D97-8058-F454E1F5D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8552E49E-85D4-4CEA-83EF-5A7C7D101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718365BB-74EB-479C-BF73-CE80B3577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9281D85A-EC60-440A-9F88-FB3097F0F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F259A5B1-35CB-4F61-97F3-EB6AE5809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667102E0-50D5-4B93-ACA5-EC7E61245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1F9C8CB2-52F8-448F-A702-EAC234EB9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AA73F010-987B-40CB-A4C2-B17AA7614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66698360-46D4-4994-AF02-6B5FF900D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E77289E7-D734-4B53-8066-BFC62F2E3010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BA628B3C-2AD0-45AA-93FB-1500F38CC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6CB34C33-5BCA-4485-9300-91628521AD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2F4D433-5B64-4C03-B556-15F846BE5E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C8A55CFE-B876-4127-AA06-5EF960F85B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C0F270CE-794E-4986-8F55-2D7D6283D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FA10D93E-AE35-4551-A6AF-2875C56409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92DCD8F4-60C0-41B0-AEDB-494BC45C9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DCC9D948-5C20-4441-856E-08C6CE62A5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3FDCB130-0691-4902-BD0D-0040C1206E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FA4A1C8-3FCB-4DB3-B65E-76E6554C79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80B88A5E-9597-40BD-A1FD-E7DE98830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942A2BEE-D3AB-4F6F-95AC-E7D9CEA74D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D1681F8E-80E9-407A-9677-19729E53BE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A91FE120-6A19-48DA-8E30-508E9CA24E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9F386FC-FD75-429C-87F5-6F275CCF7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A2089F2-9753-4FB1-9F98-974E2541A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B8963C98-0CA3-4CB6-AB55-45970315C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E0F4C25-725C-42C7-B7D0-ED3CBC0AA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5039B1BA-AFB5-4611-8E3C-D5EDE4D75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6494F0CC-EEF5-44BC-BDEE-41538BBEA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8C0CCEB-708E-44D1-A779-AB5C38E26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9</xdr:col>
      <xdr:colOff>378158</xdr:colOff>
      <xdr:row>7</xdr:row>
      <xdr:rowOff>390318</xdr:rowOff>
    </xdr:from>
    <xdr:to>
      <xdr:col>9</xdr:col>
      <xdr:colOff>589833</xdr:colOff>
      <xdr:row>7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1A18CAE8-E8A8-4967-A2E6-27E78B303E3F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378158</xdr:colOff>
      <xdr:row>7</xdr:row>
      <xdr:rowOff>390318</xdr:rowOff>
    </xdr:from>
    <xdr:to>
      <xdr:col>9</xdr:col>
      <xdr:colOff>589833</xdr:colOff>
      <xdr:row>7</xdr:row>
      <xdr:rowOff>615880</xdr:rowOff>
    </xdr:to>
    <xdr:sp macro="" textlink="">
      <xdr:nvSpPr>
        <xdr:cNvPr id="81" name="Pentagone régulier 49">
          <a:extLst>
            <a:ext uri="{FF2B5EF4-FFF2-40B4-BE49-F238E27FC236}">
              <a16:creationId xmlns:a16="http://schemas.microsoft.com/office/drawing/2014/main" id="{8B21797D-8354-43B1-A9B5-CD215919A40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4" name="Pentagone régulier 49">
          <a:extLst>
            <a:ext uri="{FF2B5EF4-FFF2-40B4-BE49-F238E27FC236}">
              <a16:creationId xmlns:a16="http://schemas.microsoft.com/office/drawing/2014/main" id="{4B5EB3DC-AA49-47E9-8C20-48274CCCE875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5" name="Pentagone régulier 49">
          <a:extLst>
            <a:ext uri="{FF2B5EF4-FFF2-40B4-BE49-F238E27FC236}">
              <a16:creationId xmlns:a16="http://schemas.microsoft.com/office/drawing/2014/main" id="{0AB89E53-64BA-4914-AE87-26923946E3A4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6" name="Oval 85">
          <a:extLst>
            <a:ext uri="{FF2B5EF4-FFF2-40B4-BE49-F238E27FC236}">
              <a16:creationId xmlns:a16="http://schemas.microsoft.com/office/drawing/2014/main" id="{0CFE090E-D2D6-47FE-9D99-D7406EEFC540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87" name="Pentagone régulier 49">
          <a:extLst>
            <a:ext uri="{FF2B5EF4-FFF2-40B4-BE49-F238E27FC236}">
              <a16:creationId xmlns:a16="http://schemas.microsoft.com/office/drawing/2014/main" id="{C8B6BDE3-CB8D-4CC3-B390-29839E767462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8" name="Pentagone régulier 49">
          <a:extLst>
            <a:ext uri="{FF2B5EF4-FFF2-40B4-BE49-F238E27FC236}">
              <a16:creationId xmlns:a16="http://schemas.microsoft.com/office/drawing/2014/main" id="{44167402-0F4E-4DDB-BB35-13E3B0728A73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9" name="Oval 88">
          <a:extLst>
            <a:ext uri="{FF2B5EF4-FFF2-40B4-BE49-F238E27FC236}">
              <a16:creationId xmlns:a16="http://schemas.microsoft.com/office/drawing/2014/main" id="{15DE74B5-DE2D-4C44-8E4D-459FE1ECCF7B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6</xdr:col>
      <xdr:colOff>167640</xdr:colOff>
      <xdr:row>9</xdr:row>
      <xdr:rowOff>152400</xdr:rowOff>
    </xdr:from>
    <xdr:to>
      <xdr:col>6</xdr:col>
      <xdr:colOff>506434</xdr:colOff>
      <xdr:row>9</xdr:row>
      <xdr:rowOff>439292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9BE3F1BC-0AD4-4665-8F66-2406352DF428}"/>
            </a:ext>
          </a:extLst>
        </xdr:cNvPr>
        <xdr:cNvGrpSpPr/>
      </xdr:nvGrpSpPr>
      <xdr:grpSpPr>
        <a:xfrm>
          <a:off x="5320665" y="2857500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0655D609-29FB-441E-9476-85C3727DC8B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528095A3-E35F-40CD-9872-408E8E5D54B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167640</xdr:colOff>
      <xdr:row>12</xdr:row>
      <xdr:rowOff>182880</xdr:rowOff>
    </xdr:from>
    <xdr:to>
      <xdr:col>6</xdr:col>
      <xdr:colOff>506434</xdr:colOff>
      <xdr:row>12</xdr:row>
      <xdr:rowOff>469772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2E4FEEC3-B2B1-4CCB-A5BC-E4D6865BEADF}"/>
            </a:ext>
          </a:extLst>
        </xdr:cNvPr>
        <xdr:cNvGrpSpPr/>
      </xdr:nvGrpSpPr>
      <xdr:grpSpPr>
        <a:xfrm>
          <a:off x="5320665" y="401193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208F1298-C2AB-4E9F-A2B5-B711906038D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4489D732-6003-4451-805B-3C8D331CA1B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9</xdr:row>
      <xdr:rowOff>152400</xdr:rowOff>
    </xdr:from>
    <xdr:to>
      <xdr:col>7</xdr:col>
      <xdr:colOff>658834</xdr:colOff>
      <xdr:row>9</xdr:row>
      <xdr:rowOff>439292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0A081E06-D7DB-4538-8210-2443478F7503}"/>
            </a:ext>
          </a:extLst>
        </xdr:cNvPr>
        <xdr:cNvGrpSpPr/>
      </xdr:nvGrpSpPr>
      <xdr:grpSpPr>
        <a:xfrm>
          <a:off x="6473190" y="285750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857FB9D1-8A54-41D7-B897-6797846010EA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43D20E29-CE19-40B0-992F-70B4CCF7C7F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320040</xdr:colOff>
      <xdr:row>12</xdr:row>
      <xdr:rowOff>182880</xdr:rowOff>
    </xdr:from>
    <xdr:to>
      <xdr:col>7</xdr:col>
      <xdr:colOff>658834</xdr:colOff>
      <xdr:row>12</xdr:row>
      <xdr:rowOff>469772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3D81EC2E-016D-4F4A-AB34-50981CBAB829}"/>
            </a:ext>
          </a:extLst>
        </xdr:cNvPr>
        <xdr:cNvGrpSpPr/>
      </xdr:nvGrpSpPr>
      <xdr:grpSpPr>
        <a:xfrm>
          <a:off x="6473190" y="401193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F89D7EA9-6A0C-414B-9D1F-47516AE542F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F27475C0-FD23-466B-9A76-BEF25CB38A3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297180</xdr:colOff>
      <xdr:row>9</xdr:row>
      <xdr:rowOff>152400</xdr:rowOff>
    </xdr:from>
    <xdr:to>
      <xdr:col>4</xdr:col>
      <xdr:colOff>635974</xdr:colOff>
      <xdr:row>9</xdr:row>
      <xdr:rowOff>439292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8D82A4BB-FB36-4B77-B590-8ED1B1B3F4D9}"/>
            </a:ext>
          </a:extLst>
        </xdr:cNvPr>
        <xdr:cNvGrpSpPr/>
      </xdr:nvGrpSpPr>
      <xdr:grpSpPr>
        <a:xfrm>
          <a:off x="3449955" y="2857500"/>
          <a:ext cx="338794" cy="286892"/>
          <a:chOff x="2235570" y="2804160"/>
          <a:chExt cx="338794" cy="286892"/>
        </a:xfrm>
      </xdr:grpSpPr>
      <xdr:sp macro="" textlink="">
        <xdr:nvSpPr>
          <xdr:cNvPr id="103" name="Pentagone régulier 49">
            <a:extLst>
              <a:ext uri="{FF2B5EF4-FFF2-40B4-BE49-F238E27FC236}">
                <a16:creationId xmlns:a16="http://schemas.microsoft.com/office/drawing/2014/main" id="{127BA354-97B1-4DC7-B7C0-9913BAE5A823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4" name="Oval 103">
            <a:extLst>
              <a:ext uri="{FF2B5EF4-FFF2-40B4-BE49-F238E27FC236}">
                <a16:creationId xmlns:a16="http://schemas.microsoft.com/office/drawing/2014/main" id="{37A42F5C-3857-4F29-AC4E-9BF45C90C67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320040</xdr:colOff>
      <xdr:row>12</xdr:row>
      <xdr:rowOff>182880</xdr:rowOff>
    </xdr:from>
    <xdr:to>
      <xdr:col>3</xdr:col>
      <xdr:colOff>658834</xdr:colOff>
      <xdr:row>12</xdr:row>
      <xdr:rowOff>469772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4ED8DD10-48C4-476F-80F7-A072176620CC}"/>
            </a:ext>
          </a:extLst>
        </xdr:cNvPr>
        <xdr:cNvGrpSpPr/>
      </xdr:nvGrpSpPr>
      <xdr:grpSpPr>
        <a:xfrm>
          <a:off x="2472690" y="4011930"/>
          <a:ext cx="338794" cy="286892"/>
          <a:chOff x="2235570" y="2804160"/>
          <a:chExt cx="338794" cy="286892"/>
        </a:xfrm>
      </xdr:grpSpPr>
      <xdr:sp macro="" textlink="">
        <xdr:nvSpPr>
          <xdr:cNvPr id="106" name="Pentagone régulier 49">
            <a:extLst>
              <a:ext uri="{FF2B5EF4-FFF2-40B4-BE49-F238E27FC236}">
                <a16:creationId xmlns:a16="http://schemas.microsoft.com/office/drawing/2014/main" id="{31380191-83CA-46CE-A7DC-5E294F9230B4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7" name="Oval 106">
            <a:extLst>
              <a:ext uri="{FF2B5EF4-FFF2-40B4-BE49-F238E27FC236}">
                <a16:creationId xmlns:a16="http://schemas.microsoft.com/office/drawing/2014/main" id="{A307A554-5CC4-4682-A6DB-B51A20DB53CB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12</xdr:row>
      <xdr:rowOff>182880</xdr:rowOff>
    </xdr:from>
    <xdr:to>
      <xdr:col>4</xdr:col>
      <xdr:colOff>666454</xdr:colOff>
      <xdr:row>12</xdr:row>
      <xdr:rowOff>469772</xdr:rowOff>
    </xdr:to>
    <xdr:grpSp>
      <xdr:nvGrpSpPr>
        <xdr:cNvPr id="108" name="Group 107">
          <a:extLst>
            <a:ext uri="{FF2B5EF4-FFF2-40B4-BE49-F238E27FC236}">
              <a16:creationId xmlns:a16="http://schemas.microsoft.com/office/drawing/2014/main" id="{682F874E-2734-4239-8A4E-E359D3F34E31}"/>
            </a:ext>
          </a:extLst>
        </xdr:cNvPr>
        <xdr:cNvGrpSpPr/>
      </xdr:nvGrpSpPr>
      <xdr:grpSpPr>
        <a:xfrm>
          <a:off x="3480435" y="4011930"/>
          <a:ext cx="338794" cy="286892"/>
          <a:chOff x="2235570" y="2804160"/>
          <a:chExt cx="338794" cy="286892"/>
        </a:xfrm>
      </xdr:grpSpPr>
      <xdr:sp macro="" textlink="">
        <xdr:nvSpPr>
          <xdr:cNvPr id="109" name="Pentagone régulier 49">
            <a:extLst>
              <a:ext uri="{FF2B5EF4-FFF2-40B4-BE49-F238E27FC236}">
                <a16:creationId xmlns:a16="http://schemas.microsoft.com/office/drawing/2014/main" id="{DEE30981-2930-4FB2-8287-9438BB7FA3C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10" name="Oval 109">
            <a:extLst>
              <a:ext uri="{FF2B5EF4-FFF2-40B4-BE49-F238E27FC236}">
                <a16:creationId xmlns:a16="http://schemas.microsoft.com/office/drawing/2014/main" id="{53F064EC-81EA-4230-BA1C-B8DCF5C97AA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306251</xdr:colOff>
      <xdr:row>12</xdr:row>
      <xdr:rowOff>276763</xdr:rowOff>
    </xdr:from>
    <xdr:to>
      <xdr:col>2</xdr:col>
      <xdr:colOff>644435</xdr:colOff>
      <xdr:row>12</xdr:row>
      <xdr:rowOff>615358</xdr:rowOff>
    </xdr:to>
    <xdr:pic>
      <xdr:nvPicPr>
        <xdr:cNvPr id="113" name="Picture 273">
          <a:extLst>
            <a:ext uri="{FF2B5EF4-FFF2-40B4-BE49-F238E27FC236}">
              <a16:creationId xmlns:a16="http://schemas.microsoft.com/office/drawing/2014/main" id="{A9172D87-ABFA-48AA-92A3-E138FB2C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8776" y="41058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D44608F2-590E-487A-86B0-20EC57315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54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59164</xdr:colOff>
      <xdr:row>9</xdr:row>
      <xdr:rowOff>413630</xdr:rowOff>
    </xdr:from>
    <xdr:to>
      <xdr:col>4</xdr:col>
      <xdr:colOff>397348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96FF6D1E-BB9B-42A9-A8DC-5FFF49DB2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3804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4</xdr:col>
      <xdr:colOff>498380</xdr:colOff>
      <xdr:row>9</xdr:row>
      <xdr:rowOff>414299</xdr:rowOff>
    </xdr:from>
    <xdr:to>
      <xdr:col>4</xdr:col>
      <xdr:colOff>838340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7A79ABE7-67CF-4874-B449-1686E72E3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33020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273411</xdr:colOff>
      <xdr:row>9</xdr:row>
      <xdr:rowOff>372013</xdr:rowOff>
    </xdr:from>
    <xdr:to>
      <xdr:col>3</xdr:col>
      <xdr:colOff>611595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A4E1BDDA-DA44-4C68-8053-C07068FBA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889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381453</xdr:colOff>
      <xdr:row>9</xdr:row>
      <xdr:rowOff>415613</xdr:rowOff>
    </xdr:from>
    <xdr:to>
      <xdr:col>7</xdr:col>
      <xdr:colOff>721413</xdr:colOff>
      <xdr:row>9</xdr:row>
      <xdr:rowOff>747579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6152EC5F-DA8B-46A1-A31D-9E6DF788A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13573" y="31130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532539</xdr:colOff>
      <xdr:row>12</xdr:row>
      <xdr:rowOff>435320</xdr:rowOff>
    </xdr:from>
    <xdr:to>
      <xdr:col>4</xdr:col>
      <xdr:colOff>872499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CFD7E536-492A-4166-AC9A-48529735D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179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415612</xdr:colOff>
      <xdr:row>12</xdr:row>
      <xdr:rowOff>436634</xdr:rowOff>
    </xdr:from>
    <xdr:to>
      <xdr:col>7</xdr:col>
      <xdr:colOff>755572</xdr:colOff>
      <xdr:row>12</xdr:row>
      <xdr:rowOff>768600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441B0EED-28E0-4869-BB75-270424267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47732" y="4254254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id="{97AB265C-3A4A-446C-A1C8-952D2A08E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F1FCC952-9D37-4645-90EB-42B8BEDC8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6A086840-1835-40E2-A998-8A4CB31BB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70" name="Picture 169">
          <a:extLst>
            <a:ext uri="{FF2B5EF4-FFF2-40B4-BE49-F238E27FC236}">
              <a16:creationId xmlns:a16="http://schemas.microsoft.com/office/drawing/2014/main" id="{1EBA5FE5-1F27-4899-A393-7CD77ED05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E136FF60-5C41-4797-9AF4-86A54E0D480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7996EB6A-63CE-4489-B73E-C5027CC80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8E7CA776-45E9-43FA-ACF6-F7C556FCA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4FF41D49-B256-43DB-9C0E-214F33A04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C809632C-7D69-4944-97BA-CA096C4EFA32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E8D8CF72-AA88-48AE-B73C-8933F6D228BD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849A5422-134C-429A-85E5-3AB26C75F44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FDFB4B3E-D38E-4355-AD0B-00798DF86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48A5A126-A5B0-4E77-A94C-AA5B31FE3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63F1D303-EB1C-49D2-9703-028F2DE5E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F2B5D00F-5B64-4883-B6BB-50D99C178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8BACDB07-AD45-42C9-8D22-566A7D76A0A5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1ADC8158-3BC3-45C4-AA02-DA52C5665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5E1AA86F-ED4C-44C6-82C1-A1EF2094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21568EF4-2DE8-449B-B18D-41011234D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51C6BD77-46B9-477C-9F4C-EECE75713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FC001A27-13A3-4B26-A13A-91DF6EA70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3F99D2FB-031F-4BAE-B26D-72EDFD49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18C65E53-1853-44DC-AAC9-658081237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99BDAA09-725B-44A5-A86D-69836FBE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894F6DE9-8D61-4AB5-A0F0-C3F15BCD9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21767D08-2BC2-4732-9434-CD0C75DB950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5D7639BD-D6FC-4745-886E-1FD264F147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23A7BE8A-EA72-4292-8042-DBAB1CB1BA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6C9C8984-5D7F-4C30-9750-21B6425AAE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F0726E02-F7D9-4126-AD19-2835D6D93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4C4AB1D8-3713-4F0E-B867-A6773EED7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360AC13C-0D45-4D92-9209-7041A38C37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13EB6686-4507-4535-8823-78F6C471F7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B4F71010-F2A9-4226-82D2-84F3A66322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8CC2521A-0276-4A2E-8966-FD2D039EE7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86696D1-9B43-48B5-A081-614AC1A07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3D94F80C-AB9B-4009-999C-C30E2D9DCB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25141475-3CDB-4469-8B98-95E73C603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903F942A-A903-4841-A523-4AA44A566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CA3A6C1-B549-4559-8894-35FB884164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42B148FE-7CA0-43AC-81D5-704BAF8DA2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29628BEC-4015-4D9D-8C3B-4B77A6182C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7ABB5E77-A3EA-472D-B55E-F7B12FB3DD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559A20CB-49CB-41C3-8CD3-5E2FDE055B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D566CDC0-76F9-422C-BA61-B03D32B1B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723A9A2-F150-418A-878A-64EBCF6E8C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4249C6B-2AE9-477F-99D9-0202B85484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852B2D6D-39E6-4C20-8A8E-2A56EB8A81E7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66150CB6-59A5-4555-A85C-FA2BD35FD5FF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id="{F6E2B933-D040-4512-A0CA-F6752111BE85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17CB7C2B-64E4-445A-BF2B-0206DB941716}"/>
            </a:ext>
          </a:extLst>
        </xdr:cNvPr>
        <xdr:cNvSpPr>
          <a:spLocks noChangeAspect="1"/>
        </xdr:cNvSpPr>
      </xdr:nvSpPr>
      <xdr:spPr>
        <a:xfrm>
          <a:off x="4111958" y="882565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1DD7697B-77DC-4CD8-B421-DF142320A1E6}"/>
            </a:ext>
          </a:extLst>
        </xdr:cNvPr>
        <xdr:cNvSpPr>
          <a:spLocks noChangeAspect="1"/>
        </xdr:cNvSpPr>
      </xdr:nvSpPr>
      <xdr:spPr>
        <a:xfrm>
          <a:off x="4942538" y="8833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id="{FE59C12D-D15D-4A84-8918-30EF00CDB2A2}"/>
            </a:ext>
          </a:extLst>
        </xdr:cNvPr>
        <xdr:cNvSpPr/>
      </xdr:nvSpPr>
      <xdr:spPr>
        <a:xfrm>
          <a:off x="5079698" y="880279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7</xdr:col>
      <xdr:colOff>160020</xdr:colOff>
      <xdr:row>9</xdr:row>
      <xdr:rowOff>182880</xdr:rowOff>
    </xdr:from>
    <xdr:to>
      <xdr:col>7</xdr:col>
      <xdr:colOff>498814</xdr:colOff>
      <xdr:row>9</xdr:row>
      <xdr:rowOff>469772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9DAA8C75-319B-4F06-B558-9FE77C7B0C09}"/>
            </a:ext>
          </a:extLst>
        </xdr:cNvPr>
        <xdr:cNvGrpSpPr/>
      </xdr:nvGrpSpPr>
      <xdr:grpSpPr>
        <a:xfrm>
          <a:off x="6313170" y="288798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E18D24C7-9D89-4844-96FF-B0EE74497CD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id="{09E472AC-E7BF-4E00-99E9-B2F940BBC01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160020</xdr:colOff>
      <xdr:row>12</xdr:row>
      <xdr:rowOff>213360</xdr:rowOff>
    </xdr:from>
    <xdr:to>
      <xdr:col>7</xdr:col>
      <xdr:colOff>498814</xdr:colOff>
      <xdr:row>12</xdr:row>
      <xdr:rowOff>500252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B6EEB421-70D0-45A8-9FAA-7C9BC039CF2F}"/>
            </a:ext>
          </a:extLst>
        </xdr:cNvPr>
        <xdr:cNvGrpSpPr/>
      </xdr:nvGrpSpPr>
      <xdr:grpSpPr>
        <a:xfrm>
          <a:off x="6313170" y="4042410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id="{BFBF42F3-672D-4EFD-9917-C7D01DC2AD9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id="{369767B3-1C4F-4786-870C-7D613D34D105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365760</xdr:colOff>
      <xdr:row>12</xdr:row>
      <xdr:rowOff>220980</xdr:rowOff>
    </xdr:from>
    <xdr:to>
      <xdr:col>1</xdr:col>
      <xdr:colOff>704554</xdr:colOff>
      <xdr:row>12</xdr:row>
      <xdr:rowOff>507872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80C88BC8-4DB9-4597-8B02-25F4FF08593B}"/>
            </a:ext>
          </a:extLst>
        </xdr:cNvPr>
        <xdr:cNvGrpSpPr/>
      </xdr:nvGrpSpPr>
      <xdr:grpSpPr>
        <a:xfrm>
          <a:off x="518160" y="405003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950F707B-2D9A-4515-AB13-F2C4EA19923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B24C3E3E-28EF-4FEE-A670-9C9CBDA0B8E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365760</xdr:colOff>
      <xdr:row>15</xdr:row>
      <xdr:rowOff>236220</xdr:rowOff>
    </xdr:from>
    <xdr:to>
      <xdr:col>1</xdr:col>
      <xdr:colOff>704554</xdr:colOff>
      <xdr:row>15</xdr:row>
      <xdr:rowOff>523112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71BFF875-14BD-4443-97EE-2CDE1AFD9BC2}"/>
            </a:ext>
          </a:extLst>
        </xdr:cNvPr>
        <xdr:cNvGrpSpPr/>
      </xdr:nvGrpSpPr>
      <xdr:grpSpPr>
        <a:xfrm>
          <a:off x="518160" y="519874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C679D42B-7E42-40BE-A3BB-6E55F667674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1C8A3201-C444-4AD7-8083-AF0CE7FDBF6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289560</xdr:colOff>
      <xdr:row>9</xdr:row>
      <xdr:rowOff>182880</xdr:rowOff>
    </xdr:from>
    <xdr:to>
      <xdr:col>5</xdr:col>
      <xdr:colOff>628354</xdr:colOff>
      <xdr:row>9</xdr:row>
      <xdr:rowOff>469772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248B7A41-02EC-4817-927C-91EB8E0A97DA}"/>
            </a:ext>
          </a:extLst>
        </xdr:cNvPr>
        <xdr:cNvGrpSpPr/>
      </xdr:nvGrpSpPr>
      <xdr:grpSpPr>
        <a:xfrm>
          <a:off x="4442460" y="288798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A1B365C7-9062-4A4F-BEAA-BDA559ED3A6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DBFD4E6C-CC3E-4B32-9F35-D278197488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312420</xdr:colOff>
      <xdr:row>12</xdr:row>
      <xdr:rowOff>213360</xdr:rowOff>
    </xdr:from>
    <xdr:to>
      <xdr:col>4</xdr:col>
      <xdr:colOff>651214</xdr:colOff>
      <xdr:row>12</xdr:row>
      <xdr:rowOff>500252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41C0C150-44E9-4C9C-BED9-2633A70C3482}"/>
            </a:ext>
          </a:extLst>
        </xdr:cNvPr>
        <xdr:cNvGrpSpPr/>
      </xdr:nvGrpSpPr>
      <xdr:grpSpPr>
        <a:xfrm>
          <a:off x="3465195" y="404241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B21BC2CB-397E-4BEC-9B24-009C2FCF7D8B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31FBB835-E350-4342-A963-BEDECD022C3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12</xdr:row>
      <xdr:rowOff>213360</xdr:rowOff>
    </xdr:from>
    <xdr:to>
      <xdr:col>5</xdr:col>
      <xdr:colOff>658834</xdr:colOff>
      <xdr:row>12</xdr:row>
      <xdr:rowOff>500252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0637C6EA-9A6B-44A2-A26C-129988C103D6}"/>
            </a:ext>
          </a:extLst>
        </xdr:cNvPr>
        <xdr:cNvGrpSpPr/>
      </xdr:nvGrpSpPr>
      <xdr:grpSpPr>
        <a:xfrm>
          <a:off x="4472940" y="404241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E993024A-7F6B-47E3-9FCB-95672CB53565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A682DA32-8FA5-4095-9C16-C12DF6269460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273411</xdr:colOff>
      <xdr:row>12</xdr:row>
      <xdr:rowOff>219613</xdr:rowOff>
    </xdr:from>
    <xdr:to>
      <xdr:col>3</xdr:col>
      <xdr:colOff>611595</xdr:colOff>
      <xdr:row>12</xdr:row>
      <xdr:rowOff>558208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id="{6EC97D42-71C8-47B0-BD89-E7D597AAC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26061" y="404866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246AB2F3-0DB0-4129-9BDA-D49E5557B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916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52600</xdr:colOff>
      <xdr:row>9</xdr:row>
      <xdr:rowOff>413630</xdr:rowOff>
    </xdr:from>
    <xdr:to>
      <xdr:col>5</xdr:col>
      <xdr:colOff>390784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5F9BC513-8CA9-4FED-B562-75EE3ECB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6400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5</xdr:col>
      <xdr:colOff>491816</xdr:colOff>
      <xdr:row>9</xdr:row>
      <xdr:rowOff>414299</xdr:rowOff>
    </xdr:from>
    <xdr:to>
      <xdr:col>5</xdr:col>
      <xdr:colOff>831776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95036772-52D5-481D-8821-7995A2345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25616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266847</xdr:colOff>
      <xdr:row>9</xdr:row>
      <xdr:rowOff>372013</xdr:rowOff>
    </xdr:from>
    <xdr:to>
      <xdr:col>4</xdr:col>
      <xdr:colOff>605031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D6BF7236-D977-4B42-AEB2-F60CD041B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0148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493126</xdr:colOff>
      <xdr:row>12</xdr:row>
      <xdr:rowOff>330217</xdr:rowOff>
    </xdr:from>
    <xdr:to>
      <xdr:col>1</xdr:col>
      <xdr:colOff>833086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E85153B0-505F-4F62-8DF2-A024A5DDB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286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525975</xdr:colOff>
      <xdr:row>12</xdr:row>
      <xdr:rowOff>435320</xdr:rowOff>
    </xdr:from>
    <xdr:to>
      <xdr:col>5</xdr:col>
      <xdr:colOff>865935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3F156E58-33F6-4DB3-8E02-61028C77D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9775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527285</xdr:colOff>
      <xdr:row>15</xdr:row>
      <xdr:rowOff>344669</xdr:rowOff>
    </xdr:from>
    <xdr:to>
      <xdr:col>1</xdr:col>
      <xdr:colOff>867245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850735F4-56F9-47E6-8975-1632078D1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4445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6" name="Picture 239">
          <a:extLst>
            <a:ext uri="{FF2B5EF4-FFF2-40B4-BE49-F238E27FC236}">
              <a16:creationId xmlns:a16="http://schemas.microsoft.com/office/drawing/2014/main" id="{20D2B69C-4209-4B94-82C7-329CE335F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7" name="Picture 17">
          <a:extLst>
            <a:ext uri="{FF2B5EF4-FFF2-40B4-BE49-F238E27FC236}">
              <a16:creationId xmlns:a16="http://schemas.microsoft.com/office/drawing/2014/main" id="{205A8D72-197D-40F4-8683-A02FE3642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69" name="Picture 273">
          <a:extLst>
            <a:ext uri="{FF2B5EF4-FFF2-40B4-BE49-F238E27FC236}">
              <a16:creationId xmlns:a16="http://schemas.microsoft.com/office/drawing/2014/main" id="{7DBCF0EF-87E2-4B48-9996-7233FD602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70" name="Picture 169">
          <a:extLst>
            <a:ext uri="{FF2B5EF4-FFF2-40B4-BE49-F238E27FC236}">
              <a16:creationId xmlns:a16="http://schemas.microsoft.com/office/drawing/2014/main" id="{95D96836-30A8-4AD0-9D85-7461C3B54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5393D160-A82A-4459-82AE-008E6A0418B7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52519C01-73C6-411F-92B4-6C58F6A64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76614C58-6D65-4266-95A0-04DF8ACAB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EE979209-DB92-4BF7-9A12-86252DDC6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52AE582B-1FE7-4E6F-B9D8-928B000ED2B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83A88F83-3947-47AC-BF62-9C897EF9BE24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331BAB7F-2F00-4090-A60D-2120189B1CC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3635C1E7-F089-455E-B8B2-20B4033DC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5BEDFD44-A804-4580-891E-18FBE9A8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4CFC7F85-3DAF-488A-87AA-FA373B54F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40B7AB1D-0D03-4F58-83D7-FD1E54C9F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240C200D-3BFF-4931-99BB-5A1BB94CDA9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580FC576-16B2-4D33-93DE-0C492123B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5EADEE7F-F963-43A3-AF41-83081670D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4D671C3F-D53B-4CB5-B152-5ABF09232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1F593479-F514-4A41-816C-E6A9035C3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C567625C-15C8-459E-9033-389A15B25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99E8F621-5DDA-4044-A2E4-78A719468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06269228-EC09-4A43-91F1-CD71007CD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102105FD-4E1C-4391-8653-3816BECB6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023F1709-7747-4E13-8C37-BCD7E5EC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3E980926-07D6-41B9-863E-BB1863039FC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C16CF317-01CF-4847-8C02-F48D03AE38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77B24FBF-9951-4532-8378-8EB115D165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C0EED172-D564-41E8-B33C-A378EFAF4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CFFDFF39-8C11-4CE0-AA9D-9F1EC1DF7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540AA438-2DF1-4F92-B04A-22EAC3DD5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A1DC30EE-1194-483B-8D62-56D5A1DF8F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B76108F-A225-404D-BED6-675C886A09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6D860E1B-761C-4D75-91B3-710DBB139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CD871C7-71DA-4DB8-AB00-5E12851850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6DCED40-EFE9-4454-8E0A-BB1F5A1085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6BDFE2B6-15BB-4CD3-9FC0-0E5EC1A3B7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F4E82735-5DBD-43D9-913E-9561F3878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A4E17996-B591-4F94-9CA7-C1C9764865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424EC99E-86F3-49C8-9AF9-6B6877F9CF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A7B5A61C-BC38-4C6A-8471-D3FF5283C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885AB08-88F4-4430-93F6-E38166B4A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5D605464-4799-4C15-8E9D-BF5B32CE36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C1C31361-E689-4817-BEBE-6DF91BA5B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95639F2C-2A1D-40D8-85E4-77C99FCBA0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1968A8B9-D7A9-4125-AEA6-2D8D1C6ADD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7225A4A-BC98-45FE-9217-45CEAFE17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5E79CB9A-B31E-4B56-8D98-1C8A1E8CB0C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BCA589FF-99FD-423D-9871-E4DD2F195959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id="{9F480B3E-C9C8-4859-9E71-4F674F4E90FA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869541D2-67AD-4323-A783-3B129DD1A51E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1BAD0C72-F25E-4E80-95A0-284F80B51043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id="{1C4861AA-B50B-46D6-902D-E559D9F57366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1</xdr:col>
      <xdr:colOff>236220</xdr:colOff>
      <xdr:row>12</xdr:row>
      <xdr:rowOff>167640</xdr:rowOff>
    </xdr:from>
    <xdr:to>
      <xdr:col>1</xdr:col>
      <xdr:colOff>575014</xdr:colOff>
      <xdr:row>12</xdr:row>
      <xdr:rowOff>454532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FF83E153-C849-40AF-B1EE-1432CBA5F27C}"/>
            </a:ext>
          </a:extLst>
        </xdr:cNvPr>
        <xdr:cNvGrpSpPr/>
      </xdr:nvGrpSpPr>
      <xdr:grpSpPr>
        <a:xfrm>
          <a:off x="388620" y="399669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915238F2-C5FD-47A8-862C-27F02F23357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id="{421DDECD-6C30-4B5C-8F6B-3C81CAF3D23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236220</xdr:colOff>
      <xdr:row>15</xdr:row>
      <xdr:rowOff>182880</xdr:rowOff>
    </xdr:from>
    <xdr:to>
      <xdr:col>1</xdr:col>
      <xdr:colOff>575014</xdr:colOff>
      <xdr:row>15</xdr:row>
      <xdr:rowOff>469772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8F7868E3-078F-499B-9623-7169B521EB0D}"/>
            </a:ext>
          </a:extLst>
        </xdr:cNvPr>
        <xdr:cNvGrpSpPr/>
      </xdr:nvGrpSpPr>
      <xdr:grpSpPr>
        <a:xfrm>
          <a:off x="388620" y="5145405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id="{E8DCD6D7-1F80-497B-95E8-294731C1586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id="{106C6049-9702-4F09-98F6-62C76B264167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388620</xdr:colOff>
      <xdr:row>12</xdr:row>
      <xdr:rowOff>167640</xdr:rowOff>
    </xdr:from>
    <xdr:to>
      <xdr:col>2</xdr:col>
      <xdr:colOff>727414</xdr:colOff>
      <xdr:row>12</xdr:row>
      <xdr:rowOff>454532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3B098896-EC11-45C4-A8DE-889DBD98B944}"/>
            </a:ext>
          </a:extLst>
        </xdr:cNvPr>
        <xdr:cNvGrpSpPr/>
      </xdr:nvGrpSpPr>
      <xdr:grpSpPr>
        <a:xfrm>
          <a:off x="1541145" y="399669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591137DF-CC4B-4075-89BF-A94293FA11C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D381C5A3-0D2B-4FD7-AEC5-8D330A3B94A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388620</xdr:colOff>
      <xdr:row>15</xdr:row>
      <xdr:rowOff>182880</xdr:rowOff>
    </xdr:from>
    <xdr:to>
      <xdr:col>2</xdr:col>
      <xdr:colOff>727414</xdr:colOff>
      <xdr:row>15</xdr:row>
      <xdr:rowOff>469772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BD58F544-D76F-4EFB-BAB1-97DD58109F8D}"/>
            </a:ext>
          </a:extLst>
        </xdr:cNvPr>
        <xdr:cNvGrpSpPr/>
      </xdr:nvGrpSpPr>
      <xdr:grpSpPr>
        <a:xfrm>
          <a:off x="1541145" y="514540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355D4969-FF76-48CB-B5F7-3BB3792105F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52458581-BCA1-44C0-8FD9-AEA422176F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297180</xdr:colOff>
      <xdr:row>9</xdr:row>
      <xdr:rowOff>137160</xdr:rowOff>
    </xdr:from>
    <xdr:to>
      <xdr:col>6</xdr:col>
      <xdr:colOff>635974</xdr:colOff>
      <xdr:row>9</xdr:row>
      <xdr:rowOff>424052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79B7FF28-0824-483D-8756-FDC7A7878E31}"/>
            </a:ext>
          </a:extLst>
        </xdr:cNvPr>
        <xdr:cNvGrpSpPr/>
      </xdr:nvGrpSpPr>
      <xdr:grpSpPr>
        <a:xfrm>
          <a:off x="5450205" y="284226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927F560B-B074-43E8-A58E-694B989055B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DA520E3A-B7BA-4498-A21E-F0FAD6F41FA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320040</xdr:colOff>
      <xdr:row>12</xdr:row>
      <xdr:rowOff>167640</xdr:rowOff>
    </xdr:from>
    <xdr:to>
      <xdr:col>5</xdr:col>
      <xdr:colOff>658834</xdr:colOff>
      <xdr:row>12</xdr:row>
      <xdr:rowOff>454532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707F0D68-7F85-44BA-BC86-D5864662ABD9}"/>
            </a:ext>
          </a:extLst>
        </xdr:cNvPr>
        <xdr:cNvGrpSpPr/>
      </xdr:nvGrpSpPr>
      <xdr:grpSpPr>
        <a:xfrm>
          <a:off x="4472940" y="3996690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7197C00A-A664-47B7-A9E6-1105783A04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CF51A3FB-DAE8-4836-87B8-594B366058F4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327660</xdr:colOff>
      <xdr:row>12</xdr:row>
      <xdr:rowOff>167640</xdr:rowOff>
    </xdr:from>
    <xdr:to>
      <xdr:col>6</xdr:col>
      <xdr:colOff>666454</xdr:colOff>
      <xdr:row>12</xdr:row>
      <xdr:rowOff>454532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2AF8B6D0-8765-4947-BCB1-242812CBB4A4}"/>
            </a:ext>
          </a:extLst>
        </xdr:cNvPr>
        <xdr:cNvGrpSpPr/>
      </xdr:nvGrpSpPr>
      <xdr:grpSpPr>
        <a:xfrm>
          <a:off x="5480685" y="3996690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9DD36863-2581-4510-BE71-AC525FDB51E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9296C755-53F9-44C6-B48D-A7C48773611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266847</xdr:colOff>
      <xdr:row>12</xdr:row>
      <xdr:rowOff>305338</xdr:rowOff>
    </xdr:from>
    <xdr:to>
      <xdr:col>4</xdr:col>
      <xdr:colOff>605031</xdr:colOff>
      <xdr:row>12</xdr:row>
      <xdr:rowOff>643933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id="{5493AF19-B371-46F5-ACF7-AC99C636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19622" y="41343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A36E025C-1D5C-4FB6-8752-741901D4C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835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19759</xdr:colOff>
      <xdr:row>9</xdr:row>
      <xdr:rowOff>413630</xdr:rowOff>
    </xdr:from>
    <xdr:to>
      <xdr:col>6</xdr:col>
      <xdr:colOff>357943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E9AEAC6A-4F48-48BA-97EE-F794F7C2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52719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6</xdr:col>
      <xdr:colOff>458975</xdr:colOff>
      <xdr:row>9</xdr:row>
      <xdr:rowOff>414299</xdr:rowOff>
    </xdr:from>
    <xdr:to>
      <xdr:col>6</xdr:col>
      <xdr:colOff>798935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295360D8-E4B0-4C2C-991D-EC22F33B9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91935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5</xdr:col>
      <xdr:colOff>234007</xdr:colOff>
      <xdr:row>9</xdr:row>
      <xdr:rowOff>372013</xdr:rowOff>
    </xdr:from>
    <xdr:to>
      <xdr:col>5</xdr:col>
      <xdr:colOff>572191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014407C4-CAF4-43D5-B83C-4870733C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7807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460285</xdr:colOff>
      <xdr:row>12</xdr:row>
      <xdr:rowOff>330217</xdr:rowOff>
    </xdr:from>
    <xdr:to>
      <xdr:col>2</xdr:col>
      <xdr:colOff>800245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E75F1795-00EA-4929-9F56-BBCB9C6B5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6605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493134</xdr:colOff>
      <xdr:row>12</xdr:row>
      <xdr:rowOff>435320</xdr:rowOff>
    </xdr:from>
    <xdr:to>
      <xdr:col>6</xdr:col>
      <xdr:colOff>833094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B0282E28-0DA7-46FF-80AC-A4469DCF8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26094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2</xdr:col>
      <xdr:colOff>494444</xdr:colOff>
      <xdr:row>15</xdr:row>
      <xdr:rowOff>344669</xdr:rowOff>
    </xdr:from>
    <xdr:to>
      <xdr:col>2</xdr:col>
      <xdr:colOff>834404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DDE8C45F-FC74-47D8-8358-17A3EB336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30764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21</xdr:row>
      <xdr:rowOff>270270</xdr:rowOff>
    </xdr:from>
    <xdr:ext cx="339908" cy="342900"/>
    <xdr:pic>
      <xdr:nvPicPr>
        <xdr:cNvPr id="167" name="Picture 239">
          <a:extLst>
            <a:ext uri="{FF2B5EF4-FFF2-40B4-BE49-F238E27FC236}">
              <a16:creationId xmlns:a16="http://schemas.microsoft.com/office/drawing/2014/main" id="{EE697E8D-1229-4A18-AE7E-711AA257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168" name="Picture 17">
          <a:extLst>
            <a:ext uri="{FF2B5EF4-FFF2-40B4-BE49-F238E27FC236}">
              <a16:creationId xmlns:a16="http://schemas.microsoft.com/office/drawing/2014/main" id="{824B8C57-01D6-494C-9786-0B98CE615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170" name="Picture 273">
          <a:extLst>
            <a:ext uri="{FF2B5EF4-FFF2-40B4-BE49-F238E27FC236}">
              <a16:creationId xmlns:a16="http://schemas.microsoft.com/office/drawing/2014/main" id="{FCFD7A50-2AF0-4804-92BA-BE844DC75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oneCellAnchor>
    <xdr:from>
      <xdr:col>6</xdr:col>
      <xdr:colOff>289560</xdr:colOff>
      <xdr:row>0</xdr:row>
      <xdr:rowOff>0</xdr:rowOff>
    </xdr:from>
    <xdr:ext cx="1401884" cy="782442"/>
    <xdr:pic>
      <xdr:nvPicPr>
        <xdr:cNvPr id="171" name="Picture 170">
          <a:extLst>
            <a:ext uri="{FF2B5EF4-FFF2-40B4-BE49-F238E27FC236}">
              <a16:creationId xmlns:a16="http://schemas.microsoft.com/office/drawing/2014/main" id="{AA3C7366-75F3-451B-959E-01866237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252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3E8FFDBB-FCAD-4786-BDC1-276A01B9BA59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3F92257E-1588-4543-A7AF-D549D360B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13010FF8-8598-48CF-B176-6939D7C64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0818340E-AA3C-48FD-B0E3-206F7FA75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BE8F0D9B-BD63-4F8E-AE02-4097D95647A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9AC98A3E-53CC-4A15-A6CE-94AD9C06AE8A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42B32E4A-DA46-49E8-BFF4-49992D3CAA67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46AD5F5E-1F6C-49AA-8AFF-2914C3E49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8A4FF22B-3535-4A80-BFB6-5FB2DC66B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D844A39A-ACC4-4282-BEC4-90DEA909C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80D46A68-F5CD-477D-B15E-70C692170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79FAC7E6-4B39-4C82-AE57-3F72F42F050D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3B7D7F87-5CD9-4F9A-AE10-7A5983097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BB4DB1DD-B023-4E52-9319-DB8AF6BB2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6BD3430B-A665-456E-80BB-E055AEFE3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603F9A3F-32E2-4792-85ED-69D5FDF69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832BDD9D-3D72-4162-A54A-7B38A2212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1CACA7DF-E204-4F4A-81B6-5233AF2C0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A0881530-E362-4769-9CA3-E4428FA62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ED81BB9E-8F8D-400A-A0FB-9A9053539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9C803D71-9F9E-44B1-9F33-6A1297E08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825A9260-6FB0-42BD-BF30-257F29D920B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6EAC98A5-FBAA-4875-937D-A363D8655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E483DED8-049D-4E59-A197-5A259A9922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CF8188E3-818E-4E38-838C-2D7AE9A1D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13F0627-CE35-413E-BCEC-DACEAFBEC6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B54E2556-2941-487A-B432-B1671D4C8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9784D08C-72BB-4528-9843-E87ED93838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C09C3EAE-8AF0-450B-A787-862AF90E2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BD7E0CB6-B8B5-482F-B915-D8B4531F0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D7F7095A-E95F-42F5-A5DA-2FE9F3581D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A463F41B-E84B-40A1-A6BB-B1CA9FE37E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27F5638B-8769-407B-8443-505E664F02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5CDB0AB6-9FD8-4AC3-99A1-8D18DFA20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FCCBE87B-ADF3-4F4F-A2A7-A3C7E6BAA7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1B9A97CE-EFCC-46EB-88C4-5B6482BF5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DA9741B1-EDEB-4B46-A0C6-4087F035FE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CC37F414-5581-4C62-A631-BEE86303FE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9C34146-2D87-4E87-90DB-8DDD7DD2C9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37E6BCAF-1E3A-4703-A46E-D48B0CE183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B377372-3EE0-4D31-A7CB-550CED8F45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BA5AA840-149B-41D5-A6DD-A712DEFA61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33635945-420F-4245-BA26-AE491EE49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4" name="Pentagone régulier 49">
          <a:extLst>
            <a:ext uri="{FF2B5EF4-FFF2-40B4-BE49-F238E27FC236}">
              <a16:creationId xmlns:a16="http://schemas.microsoft.com/office/drawing/2014/main" id="{376B57D5-8A9D-49B0-A503-847E76C246D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65A5247E-30CD-4EB0-B15D-F8783173D01E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6" name="Oval 75">
          <a:extLst>
            <a:ext uri="{FF2B5EF4-FFF2-40B4-BE49-F238E27FC236}">
              <a16:creationId xmlns:a16="http://schemas.microsoft.com/office/drawing/2014/main" id="{F7BA629E-0419-4251-9CD5-46B9A7D6AFE1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9F3CCBE0-775D-4A5E-A759-B1130C908E6C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0A8154A1-D8F5-4835-BD77-B9140A8301A1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9" name="Oval 78">
          <a:extLst>
            <a:ext uri="{FF2B5EF4-FFF2-40B4-BE49-F238E27FC236}">
              <a16:creationId xmlns:a16="http://schemas.microsoft.com/office/drawing/2014/main" id="{3A5EE9DF-7FEC-4FBA-8658-EE6B8B1AED06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2</xdr:col>
      <xdr:colOff>259080</xdr:colOff>
      <xdr:row>12</xdr:row>
      <xdr:rowOff>167640</xdr:rowOff>
    </xdr:from>
    <xdr:to>
      <xdr:col>2</xdr:col>
      <xdr:colOff>597874</xdr:colOff>
      <xdr:row>12</xdr:row>
      <xdr:rowOff>454532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74073A61-7A46-4880-B6B9-DC6D161ADFBF}"/>
            </a:ext>
          </a:extLst>
        </xdr:cNvPr>
        <xdr:cNvGrpSpPr/>
      </xdr:nvGrpSpPr>
      <xdr:grpSpPr>
        <a:xfrm>
          <a:off x="1411605" y="3996690"/>
          <a:ext cx="338794" cy="286892"/>
          <a:chOff x="2235570" y="2804160"/>
          <a:chExt cx="338794" cy="286892"/>
        </a:xfrm>
      </xdr:grpSpPr>
      <xdr:sp macro="" textlink="">
        <xdr:nvSpPr>
          <xdr:cNvPr id="81" name="Pentagone régulier 49">
            <a:extLst>
              <a:ext uri="{FF2B5EF4-FFF2-40B4-BE49-F238E27FC236}">
                <a16:creationId xmlns:a16="http://schemas.microsoft.com/office/drawing/2014/main" id="{7CBE3588-0FA2-4BA5-A902-B4EE506894E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2" name="Oval 81">
            <a:extLst>
              <a:ext uri="{FF2B5EF4-FFF2-40B4-BE49-F238E27FC236}">
                <a16:creationId xmlns:a16="http://schemas.microsoft.com/office/drawing/2014/main" id="{BDE7C49E-9212-4DE7-A21F-E783773736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259080</xdr:colOff>
      <xdr:row>15</xdr:row>
      <xdr:rowOff>182880</xdr:rowOff>
    </xdr:from>
    <xdr:to>
      <xdr:col>2</xdr:col>
      <xdr:colOff>597874</xdr:colOff>
      <xdr:row>15</xdr:row>
      <xdr:rowOff>469772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DD7F1346-E5FC-45DB-823A-EB5E34D81A56}"/>
            </a:ext>
          </a:extLst>
        </xdr:cNvPr>
        <xdr:cNvGrpSpPr/>
      </xdr:nvGrpSpPr>
      <xdr:grpSpPr>
        <a:xfrm>
          <a:off x="1411605" y="5145405"/>
          <a:ext cx="338794" cy="286892"/>
          <a:chOff x="2235570" y="2804160"/>
          <a:chExt cx="338794" cy="286892"/>
        </a:xfrm>
      </xdr:grpSpPr>
      <xdr:sp macro="" textlink="">
        <xdr:nvSpPr>
          <xdr:cNvPr id="84" name="Pentagone régulier 49">
            <a:extLst>
              <a:ext uri="{FF2B5EF4-FFF2-40B4-BE49-F238E27FC236}">
                <a16:creationId xmlns:a16="http://schemas.microsoft.com/office/drawing/2014/main" id="{B3D94824-C8D2-4F7A-A0EB-1FD5FDCB0A5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5" name="Oval 84">
            <a:extLst>
              <a:ext uri="{FF2B5EF4-FFF2-40B4-BE49-F238E27FC236}">
                <a16:creationId xmlns:a16="http://schemas.microsoft.com/office/drawing/2014/main" id="{1D3AABF7-DA48-419F-BCBE-C09D618BE2E6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411480</xdr:colOff>
      <xdr:row>12</xdr:row>
      <xdr:rowOff>167640</xdr:rowOff>
    </xdr:from>
    <xdr:to>
      <xdr:col>3</xdr:col>
      <xdr:colOff>750274</xdr:colOff>
      <xdr:row>12</xdr:row>
      <xdr:rowOff>454532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C1793D5F-4E3D-4338-8206-6250F6C45245}"/>
            </a:ext>
          </a:extLst>
        </xdr:cNvPr>
        <xdr:cNvGrpSpPr/>
      </xdr:nvGrpSpPr>
      <xdr:grpSpPr>
        <a:xfrm>
          <a:off x="2564130" y="3996690"/>
          <a:ext cx="338794" cy="286892"/>
          <a:chOff x="2235570" y="2804160"/>
          <a:chExt cx="338794" cy="286892"/>
        </a:xfrm>
      </xdr:grpSpPr>
      <xdr:sp macro="" textlink="">
        <xdr:nvSpPr>
          <xdr:cNvPr id="87" name="Pentagone régulier 49">
            <a:extLst>
              <a:ext uri="{FF2B5EF4-FFF2-40B4-BE49-F238E27FC236}">
                <a16:creationId xmlns:a16="http://schemas.microsoft.com/office/drawing/2014/main" id="{17ECC51C-4E26-4505-9769-A680F981C84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8" name="Oval 87">
            <a:extLst>
              <a:ext uri="{FF2B5EF4-FFF2-40B4-BE49-F238E27FC236}">
                <a16:creationId xmlns:a16="http://schemas.microsoft.com/office/drawing/2014/main" id="{5E758CD6-CD7B-4E58-8DA8-B46B51BDE09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411480</xdr:colOff>
      <xdr:row>15</xdr:row>
      <xdr:rowOff>182880</xdr:rowOff>
    </xdr:from>
    <xdr:to>
      <xdr:col>3</xdr:col>
      <xdr:colOff>750274</xdr:colOff>
      <xdr:row>15</xdr:row>
      <xdr:rowOff>469772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BC7E95E9-C6DB-45E8-BCDD-D3D9A553BFC2}"/>
            </a:ext>
          </a:extLst>
        </xdr:cNvPr>
        <xdr:cNvGrpSpPr/>
      </xdr:nvGrpSpPr>
      <xdr:grpSpPr>
        <a:xfrm>
          <a:off x="2564130" y="5145405"/>
          <a:ext cx="338794" cy="286892"/>
          <a:chOff x="2235570" y="2804160"/>
          <a:chExt cx="338794" cy="286892"/>
        </a:xfrm>
      </xdr:grpSpPr>
      <xdr:sp macro="" textlink="">
        <xdr:nvSpPr>
          <xdr:cNvPr id="90" name="Pentagone régulier 49">
            <a:extLst>
              <a:ext uri="{FF2B5EF4-FFF2-40B4-BE49-F238E27FC236}">
                <a16:creationId xmlns:a16="http://schemas.microsoft.com/office/drawing/2014/main" id="{C02A9485-33EE-4621-857D-70C717DD1FAF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1" name="Oval 90">
            <a:extLst>
              <a:ext uri="{FF2B5EF4-FFF2-40B4-BE49-F238E27FC236}">
                <a16:creationId xmlns:a16="http://schemas.microsoft.com/office/drawing/2014/main" id="{2BC8A7D6-773A-409C-922E-874370DB43B2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281940</xdr:colOff>
      <xdr:row>9</xdr:row>
      <xdr:rowOff>160020</xdr:rowOff>
    </xdr:from>
    <xdr:to>
      <xdr:col>7</xdr:col>
      <xdr:colOff>620734</xdr:colOff>
      <xdr:row>9</xdr:row>
      <xdr:rowOff>446912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D995F27B-714D-4D46-83A1-647B09A8354C}"/>
            </a:ext>
          </a:extLst>
        </xdr:cNvPr>
        <xdr:cNvGrpSpPr/>
      </xdr:nvGrpSpPr>
      <xdr:grpSpPr>
        <a:xfrm>
          <a:off x="6435090" y="2865120"/>
          <a:ext cx="338794" cy="286892"/>
          <a:chOff x="2235570" y="2804160"/>
          <a:chExt cx="338794" cy="286892"/>
        </a:xfrm>
      </xdr:grpSpPr>
      <xdr:sp macro="" textlink="">
        <xdr:nvSpPr>
          <xdr:cNvPr id="93" name="Pentagone régulier 49">
            <a:extLst>
              <a:ext uri="{FF2B5EF4-FFF2-40B4-BE49-F238E27FC236}">
                <a16:creationId xmlns:a16="http://schemas.microsoft.com/office/drawing/2014/main" id="{6044C013-10DF-4230-B9D3-01D99226DDA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4" name="Oval 93">
            <a:extLst>
              <a:ext uri="{FF2B5EF4-FFF2-40B4-BE49-F238E27FC236}">
                <a16:creationId xmlns:a16="http://schemas.microsoft.com/office/drawing/2014/main" id="{AB5E1003-3E1C-411E-B828-A99CC38AEBF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304800</xdr:colOff>
      <xdr:row>12</xdr:row>
      <xdr:rowOff>167640</xdr:rowOff>
    </xdr:from>
    <xdr:to>
      <xdr:col>6</xdr:col>
      <xdr:colOff>643594</xdr:colOff>
      <xdr:row>12</xdr:row>
      <xdr:rowOff>454532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C66657FB-F51B-4404-AEA3-4992A139DCBB}"/>
            </a:ext>
          </a:extLst>
        </xdr:cNvPr>
        <xdr:cNvGrpSpPr/>
      </xdr:nvGrpSpPr>
      <xdr:grpSpPr>
        <a:xfrm>
          <a:off x="5457825" y="3996690"/>
          <a:ext cx="338794" cy="286892"/>
          <a:chOff x="2235570" y="2804160"/>
          <a:chExt cx="338794" cy="286892"/>
        </a:xfrm>
      </xdr:grpSpPr>
      <xdr:sp macro="" textlink="">
        <xdr:nvSpPr>
          <xdr:cNvPr id="96" name="Pentagone régulier 49">
            <a:extLst>
              <a:ext uri="{FF2B5EF4-FFF2-40B4-BE49-F238E27FC236}">
                <a16:creationId xmlns:a16="http://schemas.microsoft.com/office/drawing/2014/main" id="{C4229496-B4D2-4835-A29B-FF526AC9BA6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7" name="Oval 96">
            <a:extLst>
              <a:ext uri="{FF2B5EF4-FFF2-40B4-BE49-F238E27FC236}">
                <a16:creationId xmlns:a16="http://schemas.microsoft.com/office/drawing/2014/main" id="{C6E0DD34-88DF-4290-8B43-7719820ED3D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312420</xdr:colOff>
      <xdr:row>12</xdr:row>
      <xdr:rowOff>167640</xdr:rowOff>
    </xdr:from>
    <xdr:to>
      <xdr:col>7</xdr:col>
      <xdr:colOff>651214</xdr:colOff>
      <xdr:row>12</xdr:row>
      <xdr:rowOff>454532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F4059AEE-60BB-48E9-9638-CCC6EE77E720}"/>
            </a:ext>
          </a:extLst>
        </xdr:cNvPr>
        <xdr:cNvGrpSpPr/>
      </xdr:nvGrpSpPr>
      <xdr:grpSpPr>
        <a:xfrm>
          <a:off x="6465570" y="3996690"/>
          <a:ext cx="338794" cy="286892"/>
          <a:chOff x="2235570" y="2804160"/>
          <a:chExt cx="338794" cy="286892"/>
        </a:xfrm>
      </xdr:grpSpPr>
      <xdr:sp macro="" textlink="">
        <xdr:nvSpPr>
          <xdr:cNvPr id="99" name="Pentagone régulier 49">
            <a:extLst>
              <a:ext uri="{FF2B5EF4-FFF2-40B4-BE49-F238E27FC236}">
                <a16:creationId xmlns:a16="http://schemas.microsoft.com/office/drawing/2014/main" id="{5AE9E7DA-81B1-4E0D-AE66-C31FBC28E5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0" name="Oval 99">
            <a:extLst>
              <a:ext uri="{FF2B5EF4-FFF2-40B4-BE49-F238E27FC236}">
                <a16:creationId xmlns:a16="http://schemas.microsoft.com/office/drawing/2014/main" id="{09A07A6F-4A70-47E4-BB17-1005B3973C7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234007</xdr:colOff>
      <xdr:row>12</xdr:row>
      <xdr:rowOff>305338</xdr:rowOff>
    </xdr:from>
    <xdr:to>
      <xdr:col>5</xdr:col>
      <xdr:colOff>572191</xdr:colOff>
      <xdr:row>12</xdr:row>
      <xdr:rowOff>643933</xdr:rowOff>
    </xdr:to>
    <xdr:pic>
      <xdr:nvPicPr>
        <xdr:cNvPr id="103" name="Picture 273">
          <a:extLst>
            <a:ext uri="{FF2B5EF4-FFF2-40B4-BE49-F238E27FC236}">
              <a16:creationId xmlns:a16="http://schemas.microsoft.com/office/drawing/2014/main" id="{1847491C-25E9-4D65-959A-46DDF304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6907" y="41343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EC0025E9-8E00-4C0B-8A68-3420F22F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535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02614B10-3C34-47DE-90E6-BC08161C8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82B557ED-F4E2-439E-B588-E8F48AEF0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0E29D0F5-AD21-40AE-8C51-F3B1E3D95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39471</xdr:colOff>
      <xdr:row>9</xdr:row>
      <xdr:rowOff>413630</xdr:rowOff>
    </xdr:from>
    <xdr:to>
      <xdr:col>7</xdr:col>
      <xdr:colOff>377655</xdr:colOff>
      <xdr:row>9</xdr:row>
      <xdr:rowOff>760329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F8BE2F57-29AA-4390-8B8A-D9D7727B9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1591" y="3111110"/>
          <a:ext cx="338184" cy="346699"/>
        </a:xfrm>
        <a:prstGeom prst="rect">
          <a:avLst/>
        </a:prstGeom>
      </xdr:spPr>
    </xdr:pic>
    <xdr:clientData/>
  </xdr:twoCellAnchor>
  <xdr:twoCellAnchor>
    <xdr:from>
      <xdr:col>7</xdr:col>
      <xdr:colOff>478687</xdr:colOff>
      <xdr:row>9</xdr:row>
      <xdr:rowOff>414299</xdr:rowOff>
    </xdr:from>
    <xdr:to>
      <xdr:col>7</xdr:col>
      <xdr:colOff>818647</xdr:colOff>
      <xdr:row>9</xdr:row>
      <xdr:rowOff>746265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065CCED7-2868-4A00-95EB-A945017B0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0807" y="3111779"/>
          <a:ext cx="339960" cy="331966"/>
        </a:xfrm>
        <a:prstGeom prst="rect">
          <a:avLst/>
        </a:prstGeom>
      </xdr:spPr>
    </xdr:pic>
    <xdr:clientData/>
  </xdr:twoCellAnchor>
  <xdr:twoCellAnchor>
    <xdr:from>
      <xdr:col>6</xdr:col>
      <xdr:colOff>253718</xdr:colOff>
      <xdr:row>9</xdr:row>
      <xdr:rowOff>372013</xdr:rowOff>
    </xdr:from>
    <xdr:to>
      <xdr:col>6</xdr:col>
      <xdr:colOff>591902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751D167B-F991-458A-86DE-B06D6A849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86678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479997</xdr:colOff>
      <xdr:row>12</xdr:row>
      <xdr:rowOff>330217</xdr:rowOff>
    </xdr:from>
    <xdr:to>
      <xdr:col>3</xdr:col>
      <xdr:colOff>819957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68A7A556-B7EB-42A5-ACD5-967B5DA0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5477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512846</xdr:colOff>
      <xdr:row>12</xdr:row>
      <xdr:rowOff>435320</xdr:rowOff>
    </xdr:from>
    <xdr:to>
      <xdr:col>7</xdr:col>
      <xdr:colOff>852806</xdr:colOff>
      <xdr:row>12</xdr:row>
      <xdr:rowOff>767286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AD8A4FD7-565E-4741-82BB-040DD33F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4966" y="4252940"/>
          <a:ext cx="339960" cy="331966"/>
        </a:xfrm>
        <a:prstGeom prst="rect">
          <a:avLst/>
        </a:prstGeom>
      </xdr:spPr>
    </xdr:pic>
    <xdr:clientData/>
  </xdr:twoCellAnchor>
  <xdr:twoCellAnchor>
    <xdr:from>
      <xdr:col>3</xdr:col>
      <xdr:colOff>514156</xdr:colOff>
      <xdr:row>15</xdr:row>
      <xdr:rowOff>344669</xdr:rowOff>
    </xdr:from>
    <xdr:to>
      <xdr:col>3</xdr:col>
      <xdr:colOff>854116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F648F208-310E-41E1-97AD-5145963A0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9636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266700</xdr:colOff>
      <xdr:row>0</xdr:row>
      <xdr:rowOff>0</xdr:rowOff>
    </xdr:from>
    <xdr:ext cx="1401884" cy="782442"/>
    <xdr:pic>
      <xdr:nvPicPr>
        <xdr:cNvPr id="167" name="Picture 166">
          <a:extLst>
            <a:ext uri="{FF2B5EF4-FFF2-40B4-BE49-F238E27FC236}">
              <a16:creationId xmlns:a16="http://schemas.microsoft.com/office/drawing/2014/main" id="{E9C6F853-2EDF-49E6-9029-628A1761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996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9DFBB04C-9194-4456-8238-75D6BECBAB6F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D131AB63-0684-4997-A29E-4653B0287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30255474-A40A-4E02-AFD0-74C03D71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561A4917-2052-485A-BF26-64ED1ED74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5388FB40-57DD-4931-855B-3A82D67EFBA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81968F05-F153-4049-9CED-8CB80BFFFC53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5E8DE20B-344D-456C-B845-CE9D8D7A16B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FC359310-6355-425B-8F5F-69A0D0D19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405A2147-32C9-4A96-85D5-2193CB0FF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8617BCFC-2AD3-4BEC-95E9-BA4142DC2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88551DF9-3E7C-45FB-9323-DBA12FFF9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198F0435-4EE8-4E89-941A-376E3CBDFECB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AF745C15-143C-4F19-8602-CCFE95AF6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2C3458ED-81A3-4181-960C-D02F4BA96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9111BCB1-B9EF-416B-AED1-6116E946E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60AC09EC-F3E9-4929-A476-90898FAF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9EFB5768-FD89-4A4E-96EB-9A560AF8D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1A6A8BA6-60A6-4AD9-8D8F-418146A51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FA2E82E1-4558-48A4-89EC-E90B85A44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90CC320E-F395-465B-B242-19D99F097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63CA129E-9481-4387-BA96-47B4A561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89094B8F-B1E7-4FF3-8251-67323EA0B4A4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3B0475E7-3F78-4290-8C73-55F7E94614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4BC52B9B-3CA3-43E5-9A7B-FD4A8AC3D7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65EC78B-89FE-4C5F-A72D-A74F2795B1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91DA2652-8F23-4335-85A0-032B8094B0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4F61A7DB-31DF-4531-A6BA-A4E2514688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EF551AC6-B47C-4D60-8127-459887993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71F8CEEA-2D18-4E46-9899-6CCA893CAE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CF98224-EB41-4A58-97F4-659719676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A11815E-7928-4560-A166-F4B49C5196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EB9DCC2E-36A0-4FD8-BFE2-96EBF15EA4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7280AFEE-863D-4C25-A92B-23D9BB5388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D23A0C22-2EA9-4467-A636-576F58E92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9935F0B0-E3A6-4133-8169-46A0EC0970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DC0B65A-DDCD-40C6-A45A-C43A057E33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67CECD1-FD26-4FBF-8169-62775B7E4B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B0EE93FB-D85D-4058-98A0-EC12F35C14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A3A984B3-182E-452C-8357-C932E84E36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938EF637-4F10-448C-8A32-60D6EC6DC2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5BFBE86-8B91-48D7-BE79-67C628C96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B98E94F8-BBEC-411A-90F4-A7AD67B97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FD97DE36-46FA-4CEE-AEF8-0432D0CA49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B9AACF01-DA3D-468F-8CF7-53E5B41F85F6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7" name="Pentagone régulier 49">
          <a:extLst>
            <a:ext uri="{FF2B5EF4-FFF2-40B4-BE49-F238E27FC236}">
              <a16:creationId xmlns:a16="http://schemas.microsoft.com/office/drawing/2014/main" id="{62F8D075-3507-470B-9EFE-8645E27E038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8" name="Oval 77">
          <a:extLst>
            <a:ext uri="{FF2B5EF4-FFF2-40B4-BE49-F238E27FC236}">
              <a16:creationId xmlns:a16="http://schemas.microsoft.com/office/drawing/2014/main" id="{586DFCC4-04B1-4185-9589-05F8AE8F798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701239A4-E020-4B86-8100-6C65F2CC12F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80" name="Pentagone régulier 49">
          <a:extLst>
            <a:ext uri="{FF2B5EF4-FFF2-40B4-BE49-F238E27FC236}">
              <a16:creationId xmlns:a16="http://schemas.microsoft.com/office/drawing/2014/main" id="{83C79CAE-FC8F-4785-A5BA-EE353E6EF85A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1" name="Oval 80">
          <a:extLst>
            <a:ext uri="{FF2B5EF4-FFF2-40B4-BE49-F238E27FC236}">
              <a16:creationId xmlns:a16="http://schemas.microsoft.com/office/drawing/2014/main" id="{34C3612D-98A4-4153-9708-EC6B7110385E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3</xdr:col>
      <xdr:colOff>175260</xdr:colOff>
      <xdr:row>12</xdr:row>
      <xdr:rowOff>175260</xdr:rowOff>
    </xdr:from>
    <xdr:to>
      <xdr:col>3</xdr:col>
      <xdr:colOff>514054</xdr:colOff>
      <xdr:row>12</xdr:row>
      <xdr:rowOff>462152</xdr:rowOff>
    </xdr:to>
    <xdr:grpSp>
      <xdr:nvGrpSpPr>
        <xdr:cNvPr id="82" name="Group 81">
          <a:extLst>
            <a:ext uri="{FF2B5EF4-FFF2-40B4-BE49-F238E27FC236}">
              <a16:creationId xmlns:a16="http://schemas.microsoft.com/office/drawing/2014/main" id="{7546991B-E48C-468C-AE61-DC2D8A8A7B25}"/>
            </a:ext>
          </a:extLst>
        </xdr:cNvPr>
        <xdr:cNvGrpSpPr/>
      </xdr:nvGrpSpPr>
      <xdr:grpSpPr>
        <a:xfrm>
          <a:off x="2327910" y="4004310"/>
          <a:ext cx="338794" cy="286892"/>
          <a:chOff x="2235570" y="2804160"/>
          <a:chExt cx="338794" cy="286892"/>
        </a:xfrm>
      </xdr:grpSpPr>
      <xdr:sp macro="" textlink="">
        <xdr:nvSpPr>
          <xdr:cNvPr id="83" name="Pentagone régulier 49">
            <a:extLst>
              <a:ext uri="{FF2B5EF4-FFF2-40B4-BE49-F238E27FC236}">
                <a16:creationId xmlns:a16="http://schemas.microsoft.com/office/drawing/2014/main" id="{63923012-9594-4B73-B018-352301FBE34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4" name="Oval 83">
            <a:extLst>
              <a:ext uri="{FF2B5EF4-FFF2-40B4-BE49-F238E27FC236}">
                <a16:creationId xmlns:a16="http://schemas.microsoft.com/office/drawing/2014/main" id="{8F0E48B4-2353-4B4B-95D4-3BEA5228711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3</xdr:col>
      <xdr:colOff>175260</xdr:colOff>
      <xdr:row>15</xdr:row>
      <xdr:rowOff>190500</xdr:rowOff>
    </xdr:from>
    <xdr:to>
      <xdr:col>3</xdr:col>
      <xdr:colOff>514054</xdr:colOff>
      <xdr:row>15</xdr:row>
      <xdr:rowOff>477392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DF70519B-3DB9-4BA9-9C97-BCBE6C2DAEDF}"/>
            </a:ext>
          </a:extLst>
        </xdr:cNvPr>
        <xdr:cNvGrpSpPr/>
      </xdr:nvGrpSpPr>
      <xdr:grpSpPr>
        <a:xfrm>
          <a:off x="2327910" y="5153025"/>
          <a:ext cx="338794" cy="286892"/>
          <a:chOff x="2235570" y="2804160"/>
          <a:chExt cx="338794" cy="286892"/>
        </a:xfrm>
      </xdr:grpSpPr>
      <xdr:sp macro="" textlink="">
        <xdr:nvSpPr>
          <xdr:cNvPr id="86" name="Pentagone régulier 49">
            <a:extLst>
              <a:ext uri="{FF2B5EF4-FFF2-40B4-BE49-F238E27FC236}">
                <a16:creationId xmlns:a16="http://schemas.microsoft.com/office/drawing/2014/main" id="{C5CA3D58-0F0C-49F3-AFA1-C7B18F494496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7" name="Oval 86">
            <a:extLst>
              <a:ext uri="{FF2B5EF4-FFF2-40B4-BE49-F238E27FC236}">
                <a16:creationId xmlns:a16="http://schemas.microsoft.com/office/drawing/2014/main" id="{04E581C4-30D2-4055-A47D-6E505D69BA43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12</xdr:row>
      <xdr:rowOff>175260</xdr:rowOff>
    </xdr:from>
    <xdr:to>
      <xdr:col>4</xdr:col>
      <xdr:colOff>666454</xdr:colOff>
      <xdr:row>12</xdr:row>
      <xdr:rowOff>462152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C490302F-0485-4167-A5CC-6710C0919DE1}"/>
            </a:ext>
          </a:extLst>
        </xdr:cNvPr>
        <xdr:cNvGrpSpPr/>
      </xdr:nvGrpSpPr>
      <xdr:grpSpPr>
        <a:xfrm>
          <a:off x="3480435" y="4004310"/>
          <a:ext cx="338794" cy="286892"/>
          <a:chOff x="2235570" y="2804160"/>
          <a:chExt cx="338794" cy="286892"/>
        </a:xfrm>
      </xdr:grpSpPr>
      <xdr:sp macro="" textlink="">
        <xdr:nvSpPr>
          <xdr:cNvPr id="89" name="Pentagone régulier 49">
            <a:extLst>
              <a:ext uri="{FF2B5EF4-FFF2-40B4-BE49-F238E27FC236}">
                <a16:creationId xmlns:a16="http://schemas.microsoft.com/office/drawing/2014/main" id="{3064FC2E-D90B-4CDF-9DEA-CEC320CA1BDE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0" name="Oval 89">
            <a:extLst>
              <a:ext uri="{FF2B5EF4-FFF2-40B4-BE49-F238E27FC236}">
                <a16:creationId xmlns:a16="http://schemas.microsoft.com/office/drawing/2014/main" id="{5948549A-D441-481E-84B8-0AAD033CA54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327660</xdr:colOff>
      <xdr:row>15</xdr:row>
      <xdr:rowOff>190500</xdr:rowOff>
    </xdr:from>
    <xdr:to>
      <xdr:col>4</xdr:col>
      <xdr:colOff>666454</xdr:colOff>
      <xdr:row>15</xdr:row>
      <xdr:rowOff>477392</xdr:rowOff>
    </xdr:to>
    <xdr:grpSp>
      <xdr:nvGrpSpPr>
        <xdr:cNvPr id="91" name="Group 90">
          <a:extLst>
            <a:ext uri="{FF2B5EF4-FFF2-40B4-BE49-F238E27FC236}">
              <a16:creationId xmlns:a16="http://schemas.microsoft.com/office/drawing/2014/main" id="{7E0C2245-241D-4773-9170-E11C13406FB4}"/>
            </a:ext>
          </a:extLst>
        </xdr:cNvPr>
        <xdr:cNvGrpSpPr/>
      </xdr:nvGrpSpPr>
      <xdr:grpSpPr>
        <a:xfrm>
          <a:off x="3480435" y="5153025"/>
          <a:ext cx="338794" cy="286892"/>
          <a:chOff x="2235570" y="2804160"/>
          <a:chExt cx="338794" cy="286892"/>
        </a:xfrm>
      </xdr:grpSpPr>
      <xdr:sp macro="" textlink="">
        <xdr:nvSpPr>
          <xdr:cNvPr id="92" name="Pentagone régulier 49">
            <a:extLst>
              <a:ext uri="{FF2B5EF4-FFF2-40B4-BE49-F238E27FC236}">
                <a16:creationId xmlns:a16="http://schemas.microsoft.com/office/drawing/2014/main" id="{91E005E3-C5F0-40CA-A163-6528B0418C59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3" name="Oval 92">
            <a:extLst>
              <a:ext uri="{FF2B5EF4-FFF2-40B4-BE49-F238E27FC236}">
                <a16:creationId xmlns:a16="http://schemas.microsoft.com/office/drawing/2014/main" id="{F0C51748-D766-49EB-9536-36603B234D5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312420</xdr:colOff>
      <xdr:row>12</xdr:row>
      <xdr:rowOff>167640</xdr:rowOff>
    </xdr:from>
    <xdr:to>
      <xdr:col>1</xdr:col>
      <xdr:colOff>651214</xdr:colOff>
      <xdr:row>12</xdr:row>
      <xdr:rowOff>454532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E0737980-59A2-45A0-9502-5E41910E0987}"/>
            </a:ext>
          </a:extLst>
        </xdr:cNvPr>
        <xdr:cNvGrpSpPr/>
      </xdr:nvGrpSpPr>
      <xdr:grpSpPr>
        <a:xfrm>
          <a:off x="464820" y="3996690"/>
          <a:ext cx="338794" cy="286892"/>
          <a:chOff x="2235570" y="2804160"/>
          <a:chExt cx="338794" cy="286892"/>
        </a:xfrm>
      </xdr:grpSpPr>
      <xdr:sp macro="" textlink="">
        <xdr:nvSpPr>
          <xdr:cNvPr id="95" name="Pentagone régulier 49">
            <a:extLst>
              <a:ext uri="{FF2B5EF4-FFF2-40B4-BE49-F238E27FC236}">
                <a16:creationId xmlns:a16="http://schemas.microsoft.com/office/drawing/2014/main" id="{6784D8D9-F6C7-42B8-950F-3E139DB0D00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6" name="Oval 95">
            <a:extLst>
              <a:ext uri="{FF2B5EF4-FFF2-40B4-BE49-F238E27FC236}">
                <a16:creationId xmlns:a16="http://schemas.microsoft.com/office/drawing/2014/main" id="{8270C1D1-7F25-45E7-9172-F442D9283C3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342900</xdr:colOff>
      <xdr:row>15</xdr:row>
      <xdr:rowOff>160020</xdr:rowOff>
    </xdr:from>
    <xdr:to>
      <xdr:col>1</xdr:col>
      <xdr:colOff>681694</xdr:colOff>
      <xdr:row>15</xdr:row>
      <xdr:rowOff>446912</xdr:rowOff>
    </xdr:to>
    <xdr:grpSp>
      <xdr:nvGrpSpPr>
        <xdr:cNvPr id="97" name="Group 96">
          <a:extLst>
            <a:ext uri="{FF2B5EF4-FFF2-40B4-BE49-F238E27FC236}">
              <a16:creationId xmlns:a16="http://schemas.microsoft.com/office/drawing/2014/main" id="{1635E69C-D301-46AD-A82D-B6DB45901A2C}"/>
            </a:ext>
          </a:extLst>
        </xdr:cNvPr>
        <xdr:cNvGrpSpPr/>
      </xdr:nvGrpSpPr>
      <xdr:grpSpPr>
        <a:xfrm>
          <a:off x="495300" y="5122545"/>
          <a:ext cx="338794" cy="286892"/>
          <a:chOff x="2235570" y="2804160"/>
          <a:chExt cx="338794" cy="286892"/>
        </a:xfrm>
      </xdr:grpSpPr>
      <xdr:sp macro="" textlink="">
        <xdr:nvSpPr>
          <xdr:cNvPr id="98" name="Pentagone régulier 49">
            <a:extLst>
              <a:ext uri="{FF2B5EF4-FFF2-40B4-BE49-F238E27FC236}">
                <a16:creationId xmlns:a16="http://schemas.microsoft.com/office/drawing/2014/main" id="{B927937C-5EA7-4031-8B99-ADEB9DE12572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9" name="Oval 98">
            <a:extLst>
              <a:ext uri="{FF2B5EF4-FFF2-40B4-BE49-F238E27FC236}">
                <a16:creationId xmlns:a16="http://schemas.microsoft.com/office/drawing/2014/main" id="{726A538A-36A6-417F-8855-326630DB2E3F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297180</xdr:colOff>
      <xdr:row>12</xdr:row>
      <xdr:rowOff>160020</xdr:rowOff>
    </xdr:from>
    <xdr:to>
      <xdr:col>7</xdr:col>
      <xdr:colOff>635974</xdr:colOff>
      <xdr:row>12</xdr:row>
      <xdr:rowOff>446912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59376DF6-83CB-46DD-BBB8-CC04D480266F}"/>
            </a:ext>
          </a:extLst>
        </xdr:cNvPr>
        <xdr:cNvGrpSpPr/>
      </xdr:nvGrpSpPr>
      <xdr:grpSpPr>
        <a:xfrm>
          <a:off x="6450330" y="3989070"/>
          <a:ext cx="338794" cy="286892"/>
          <a:chOff x="2235570" y="2804160"/>
          <a:chExt cx="338794" cy="286892"/>
        </a:xfrm>
      </xdr:grpSpPr>
      <xdr:sp macro="" textlink="">
        <xdr:nvSpPr>
          <xdr:cNvPr id="101" name="Pentagone régulier 49">
            <a:extLst>
              <a:ext uri="{FF2B5EF4-FFF2-40B4-BE49-F238E27FC236}">
                <a16:creationId xmlns:a16="http://schemas.microsoft.com/office/drawing/2014/main" id="{36CAF7DB-4692-424F-B8BF-EFADFA5FC42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2" name="Oval 101">
            <a:extLst>
              <a:ext uri="{FF2B5EF4-FFF2-40B4-BE49-F238E27FC236}">
                <a16:creationId xmlns:a16="http://schemas.microsoft.com/office/drawing/2014/main" id="{6372BE6C-580D-44D9-833C-4BDBD3AB8539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6</xdr:col>
      <xdr:colOff>253718</xdr:colOff>
      <xdr:row>12</xdr:row>
      <xdr:rowOff>305338</xdr:rowOff>
    </xdr:from>
    <xdr:to>
      <xdr:col>6</xdr:col>
      <xdr:colOff>591902</xdr:colOff>
      <xdr:row>12</xdr:row>
      <xdr:rowOff>643933</xdr:rowOff>
    </xdr:to>
    <xdr:pic>
      <xdr:nvPicPr>
        <xdr:cNvPr id="105" name="Picture 273">
          <a:extLst>
            <a:ext uri="{FF2B5EF4-FFF2-40B4-BE49-F238E27FC236}">
              <a16:creationId xmlns:a16="http://schemas.microsoft.com/office/drawing/2014/main" id="{0AD0F471-B347-42F7-A6DD-29BC65E39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06743" y="4134388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61D97995-09C4-4280-AC37-B977BC31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631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795574</xdr:colOff>
      <xdr:row>21</xdr:row>
      <xdr:rowOff>270270</xdr:rowOff>
    </xdr:from>
    <xdr:to>
      <xdr:col>2</xdr:col>
      <xdr:colOff>132182</xdr:colOff>
      <xdr:row>21</xdr:row>
      <xdr:rowOff>613170</xdr:rowOff>
    </xdr:to>
    <xdr:pic>
      <xdr:nvPicPr>
        <xdr:cNvPr id="2" name="Picture 239">
          <a:extLst>
            <a:ext uri="{FF2B5EF4-FFF2-40B4-BE49-F238E27FC236}">
              <a16:creationId xmlns:a16="http://schemas.microsoft.com/office/drawing/2014/main" id="{A3942AA0-B86E-4C76-9981-C799A61CE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2734" y="7455930"/>
          <a:ext cx="235768" cy="342900"/>
        </a:xfrm>
        <a:prstGeom prst="rect">
          <a:avLst/>
        </a:prstGeom>
      </xdr:spPr>
    </xdr:pic>
    <xdr:clientData/>
  </xdr:twoCellAnchor>
  <xdr:twoCellAnchor>
    <xdr:from>
      <xdr:col>3</xdr:col>
      <xdr:colOff>827212</xdr:colOff>
      <xdr:row>21</xdr:row>
      <xdr:rowOff>275737</xdr:rowOff>
    </xdr:from>
    <xdr:to>
      <xdr:col>4</xdr:col>
      <xdr:colOff>160941</xdr:colOff>
      <xdr:row>21</xdr:row>
      <xdr:rowOff>607703</xdr:rowOff>
    </xdr:to>
    <xdr:pic>
      <xdr:nvPicPr>
        <xdr:cNvPr id="3" name="Picture 17">
          <a:extLst>
            <a:ext uri="{FF2B5EF4-FFF2-40B4-BE49-F238E27FC236}">
              <a16:creationId xmlns:a16="http://schemas.microsoft.com/office/drawing/2014/main" id="{B0A75E64-A64F-425D-B971-5F63F8693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692" y="746139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21</xdr:row>
      <xdr:rowOff>273993</xdr:rowOff>
    </xdr:from>
    <xdr:to>
      <xdr:col>7</xdr:col>
      <xdr:colOff>687294</xdr:colOff>
      <xdr:row>21</xdr:row>
      <xdr:rowOff>612588</xdr:rowOff>
    </xdr:to>
    <xdr:pic>
      <xdr:nvPicPr>
        <xdr:cNvPr id="5" name="Picture 273">
          <a:extLst>
            <a:ext uri="{FF2B5EF4-FFF2-40B4-BE49-F238E27FC236}">
              <a16:creationId xmlns:a16="http://schemas.microsoft.com/office/drawing/2014/main" id="{DF3D5EA2-418F-4024-B719-BD2FB6476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81230" y="745965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46040</xdr:colOff>
      <xdr:row>12</xdr:row>
      <xdr:rowOff>400492</xdr:rowOff>
    </xdr:from>
    <xdr:to>
      <xdr:col>1</xdr:col>
      <xdr:colOff>384224</xdr:colOff>
      <xdr:row>12</xdr:row>
      <xdr:rowOff>747191</xdr:rowOff>
    </xdr:to>
    <xdr:pic>
      <xdr:nvPicPr>
        <xdr:cNvPr id="6" name="Picture 272">
          <a:extLst>
            <a:ext uri="{FF2B5EF4-FFF2-40B4-BE49-F238E27FC236}">
              <a16:creationId xmlns:a16="http://schemas.microsoft.com/office/drawing/2014/main" id="{CB0BBBCA-48E1-478C-BB9D-ED5B9337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0" y="4218112"/>
          <a:ext cx="338184" cy="346699"/>
        </a:xfrm>
        <a:prstGeom prst="rect">
          <a:avLst/>
        </a:prstGeom>
      </xdr:spPr>
    </xdr:pic>
    <xdr:clientData/>
  </xdr:twoCellAnchor>
  <xdr:twoCellAnchor>
    <xdr:from>
      <xdr:col>1</xdr:col>
      <xdr:colOff>485256</xdr:colOff>
      <xdr:row>12</xdr:row>
      <xdr:rowOff>401161</xdr:rowOff>
    </xdr:from>
    <xdr:to>
      <xdr:col>1</xdr:col>
      <xdr:colOff>825216</xdr:colOff>
      <xdr:row>12</xdr:row>
      <xdr:rowOff>733127</xdr:rowOff>
    </xdr:to>
    <xdr:pic>
      <xdr:nvPicPr>
        <xdr:cNvPr id="7" name="Picture 17">
          <a:extLst>
            <a:ext uri="{FF2B5EF4-FFF2-40B4-BE49-F238E27FC236}">
              <a16:creationId xmlns:a16="http://schemas.microsoft.com/office/drawing/2014/main" id="{A5A6B297-BA25-4AEF-A71C-DAD00FDA7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416" y="4218781"/>
          <a:ext cx="339960" cy="331966"/>
        </a:xfrm>
        <a:prstGeom prst="rect">
          <a:avLst/>
        </a:prstGeom>
      </xdr:spPr>
    </xdr:pic>
    <xdr:clientData/>
  </xdr:twoCellAnchor>
  <xdr:twoCellAnchor>
    <xdr:from>
      <xdr:col>7</xdr:col>
      <xdr:colOff>266861</xdr:colOff>
      <xdr:row>9</xdr:row>
      <xdr:rowOff>372013</xdr:rowOff>
    </xdr:from>
    <xdr:to>
      <xdr:col>7</xdr:col>
      <xdr:colOff>605045</xdr:colOff>
      <xdr:row>9</xdr:row>
      <xdr:rowOff>710608</xdr:rowOff>
    </xdr:to>
    <xdr:pic>
      <xdr:nvPicPr>
        <xdr:cNvPr id="8" name="Picture 273">
          <a:extLst>
            <a:ext uri="{FF2B5EF4-FFF2-40B4-BE49-F238E27FC236}">
              <a16:creationId xmlns:a16="http://schemas.microsoft.com/office/drawing/2014/main" id="{1DF2062B-E84D-4204-BCBC-0A3225F59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98981" y="30694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486571</xdr:colOff>
      <xdr:row>12</xdr:row>
      <xdr:rowOff>330217</xdr:rowOff>
    </xdr:from>
    <xdr:to>
      <xdr:col>4</xdr:col>
      <xdr:colOff>826531</xdr:colOff>
      <xdr:row>12</xdr:row>
      <xdr:rowOff>662183</xdr:rowOff>
    </xdr:to>
    <xdr:pic>
      <xdr:nvPicPr>
        <xdr:cNvPr id="12" name="Picture 17">
          <a:extLst>
            <a:ext uri="{FF2B5EF4-FFF2-40B4-BE49-F238E27FC236}">
              <a16:creationId xmlns:a16="http://schemas.microsoft.com/office/drawing/2014/main" id="{0E692E94-E57D-4AAA-B608-35F3A0647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21211" y="4147837"/>
          <a:ext cx="339960" cy="331966"/>
        </a:xfrm>
        <a:prstGeom prst="rect">
          <a:avLst/>
        </a:prstGeom>
      </xdr:spPr>
    </xdr:pic>
    <xdr:clientData/>
  </xdr:twoCellAnchor>
  <xdr:twoCellAnchor>
    <xdr:from>
      <xdr:col>1</xdr:col>
      <xdr:colOff>519415</xdr:colOff>
      <xdr:row>15</xdr:row>
      <xdr:rowOff>415613</xdr:rowOff>
    </xdr:from>
    <xdr:to>
      <xdr:col>1</xdr:col>
      <xdr:colOff>859375</xdr:colOff>
      <xdr:row>15</xdr:row>
      <xdr:rowOff>747579</xdr:rowOff>
    </xdr:to>
    <xdr:pic>
      <xdr:nvPicPr>
        <xdr:cNvPr id="13" name="Picture 17">
          <a:extLst>
            <a:ext uri="{FF2B5EF4-FFF2-40B4-BE49-F238E27FC236}">
              <a16:creationId xmlns:a16="http://schemas.microsoft.com/office/drawing/2014/main" id="{BD014B54-59EE-4E6D-8BD0-2940006D6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75" y="5360993"/>
          <a:ext cx="339960" cy="331966"/>
        </a:xfrm>
        <a:prstGeom prst="rect">
          <a:avLst/>
        </a:prstGeom>
      </xdr:spPr>
    </xdr:pic>
    <xdr:clientData/>
  </xdr:twoCellAnchor>
  <xdr:twoCellAnchor>
    <xdr:from>
      <xdr:col>4</xdr:col>
      <xdr:colOff>520730</xdr:colOff>
      <xdr:row>15</xdr:row>
      <xdr:rowOff>344669</xdr:rowOff>
    </xdr:from>
    <xdr:to>
      <xdr:col>4</xdr:col>
      <xdr:colOff>860690</xdr:colOff>
      <xdr:row>15</xdr:row>
      <xdr:rowOff>676635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7B59B65D-990C-432D-851D-B1684D5D1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55370" y="5290049"/>
          <a:ext cx="339960" cy="331966"/>
        </a:xfrm>
        <a:prstGeom prst="rect">
          <a:avLst/>
        </a:prstGeom>
      </xdr:spPr>
    </xdr:pic>
    <xdr:clientData/>
  </xdr:twoCellAnchor>
  <xdr:oneCellAnchor>
    <xdr:from>
      <xdr:col>6</xdr:col>
      <xdr:colOff>335280</xdr:colOff>
      <xdr:row>0</xdr:row>
      <xdr:rowOff>0</xdr:rowOff>
    </xdr:from>
    <xdr:ext cx="1401884" cy="782442"/>
    <xdr:pic>
      <xdr:nvPicPr>
        <xdr:cNvPr id="166" name="Picture 165">
          <a:extLst>
            <a:ext uri="{FF2B5EF4-FFF2-40B4-BE49-F238E27FC236}">
              <a16:creationId xmlns:a16="http://schemas.microsoft.com/office/drawing/2014/main" id="{5014C16E-BDBC-4AD0-9EA5-D6BDB61E3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824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18" name="Rectangle 117">
          <a:extLst>
            <a:ext uri="{FF2B5EF4-FFF2-40B4-BE49-F238E27FC236}">
              <a16:creationId xmlns:a16="http://schemas.microsoft.com/office/drawing/2014/main" id="{D6A18D6D-3280-4CD4-954E-9DD0DE8EEF1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19" name="Picture 13">
          <a:extLst>
            <a:ext uri="{FF2B5EF4-FFF2-40B4-BE49-F238E27FC236}">
              <a16:creationId xmlns:a16="http://schemas.microsoft.com/office/drawing/2014/main" id="{A9B28C75-EBAA-4829-8A4D-5DEC70A96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28" name="Picture 17">
          <a:extLst>
            <a:ext uri="{FF2B5EF4-FFF2-40B4-BE49-F238E27FC236}">
              <a16:creationId xmlns:a16="http://schemas.microsoft.com/office/drawing/2014/main" id="{DD157478-1238-4F11-9F96-37A3AEB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29" name="Picture 273">
          <a:extLst>
            <a:ext uri="{FF2B5EF4-FFF2-40B4-BE49-F238E27FC236}">
              <a16:creationId xmlns:a16="http://schemas.microsoft.com/office/drawing/2014/main" id="{1CFC25ED-D725-45D7-9454-528A668DB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30" name="Pentagone régulier 49">
          <a:extLst>
            <a:ext uri="{FF2B5EF4-FFF2-40B4-BE49-F238E27FC236}">
              <a16:creationId xmlns:a16="http://schemas.microsoft.com/office/drawing/2014/main" id="{04FDB401-049C-4D0B-B8BC-DE7B525C7C20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31" name="Freeform: Shape 130">
          <a:extLst>
            <a:ext uri="{FF2B5EF4-FFF2-40B4-BE49-F238E27FC236}">
              <a16:creationId xmlns:a16="http://schemas.microsoft.com/office/drawing/2014/main" id="{436EACE6-348B-444A-8D85-11088C678AEC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32" name="Freeform: Shape 131">
          <a:extLst>
            <a:ext uri="{FF2B5EF4-FFF2-40B4-BE49-F238E27FC236}">
              <a16:creationId xmlns:a16="http://schemas.microsoft.com/office/drawing/2014/main" id="{57D4B504-B228-44BA-9A35-E6C5A7439716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33" name="Picture 248">
          <a:extLst>
            <a:ext uri="{FF2B5EF4-FFF2-40B4-BE49-F238E27FC236}">
              <a16:creationId xmlns:a16="http://schemas.microsoft.com/office/drawing/2014/main" id="{E3DF8828-1814-439A-AA3C-B87B6675F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34" name="Picture 248">
          <a:extLst>
            <a:ext uri="{FF2B5EF4-FFF2-40B4-BE49-F238E27FC236}">
              <a16:creationId xmlns:a16="http://schemas.microsoft.com/office/drawing/2014/main" id="{35DE2197-2917-49F1-BB33-40FCB6134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35" name="Picture 248">
          <a:extLst>
            <a:ext uri="{FF2B5EF4-FFF2-40B4-BE49-F238E27FC236}">
              <a16:creationId xmlns:a16="http://schemas.microsoft.com/office/drawing/2014/main" id="{127257AB-C33C-484E-A61A-BEF0567D2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36" name="Picture 248">
          <a:extLst>
            <a:ext uri="{FF2B5EF4-FFF2-40B4-BE49-F238E27FC236}">
              <a16:creationId xmlns:a16="http://schemas.microsoft.com/office/drawing/2014/main" id="{1D451794-83F4-4B3B-9E16-E36688EDC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37" name="Pentagone régulier 49">
          <a:extLst>
            <a:ext uri="{FF2B5EF4-FFF2-40B4-BE49-F238E27FC236}">
              <a16:creationId xmlns:a16="http://schemas.microsoft.com/office/drawing/2014/main" id="{A0A56B8B-CA12-4413-8F50-D848E2B54373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38" name="Picture 13">
          <a:extLst>
            <a:ext uri="{FF2B5EF4-FFF2-40B4-BE49-F238E27FC236}">
              <a16:creationId xmlns:a16="http://schemas.microsoft.com/office/drawing/2014/main" id="{1DE398CB-9DA0-4BE3-B5CD-599CC1CEE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39" name="Picture 13">
          <a:extLst>
            <a:ext uri="{FF2B5EF4-FFF2-40B4-BE49-F238E27FC236}">
              <a16:creationId xmlns:a16="http://schemas.microsoft.com/office/drawing/2014/main" id="{735110B9-A981-4886-ACA4-7F9111C1F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40" name="Picture 13">
          <a:extLst>
            <a:ext uri="{FF2B5EF4-FFF2-40B4-BE49-F238E27FC236}">
              <a16:creationId xmlns:a16="http://schemas.microsoft.com/office/drawing/2014/main" id="{99731C5E-1B60-48C5-8A10-A805EB74D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41" name="Picture 17">
          <a:extLst>
            <a:ext uri="{FF2B5EF4-FFF2-40B4-BE49-F238E27FC236}">
              <a16:creationId xmlns:a16="http://schemas.microsoft.com/office/drawing/2014/main" id="{D90AEBE2-8FAB-48F1-BBEE-7F34CBE50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42" name="Picture 273">
          <a:extLst>
            <a:ext uri="{FF2B5EF4-FFF2-40B4-BE49-F238E27FC236}">
              <a16:creationId xmlns:a16="http://schemas.microsoft.com/office/drawing/2014/main" id="{7011877B-708C-42FD-BCBC-38E289A96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43" name="Picture 17">
          <a:extLst>
            <a:ext uri="{FF2B5EF4-FFF2-40B4-BE49-F238E27FC236}">
              <a16:creationId xmlns:a16="http://schemas.microsoft.com/office/drawing/2014/main" id="{9967E967-7DD5-4982-854B-748806119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44" name="Picture 273">
          <a:extLst>
            <a:ext uri="{FF2B5EF4-FFF2-40B4-BE49-F238E27FC236}">
              <a16:creationId xmlns:a16="http://schemas.microsoft.com/office/drawing/2014/main" id="{308AEF9D-C774-49FE-BB10-98EA2189B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45" name="Picture 17">
          <a:extLst>
            <a:ext uri="{FF2B5EF4-FFF2-40B4-BE49-F238E27FC236}">
              <a16:creationId xmlns:a16="http://schemas.microsoft.com/office/drawing/2014/main" id="{EF68B6C5-8E52-4185-8973-0C177934A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46" name="Picture 273">
          <a:extLst>
            <a:ext uri="{FF2B5EF4-FFF2-40B4-BE49-F238E27FC236}">
              <a16:creationId xmlns:a16="http://schemas.microsoft.com/office/drawing/2014/main" id="{2A63CB85-D5FB-4656-9E68-7BD12124A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47" name="Oval 146">
          <a:extLst>
            <a:ext uri="{FF2B5EF4-FFF2-40B4-BE49-F238E27FC236}">
              <a16:creationId xmlns:a16="http://schemas.microsoft.com/office/drawing/2014/main" id="{55FA6731-62E2-45CE-9BB6-68E26BDEE433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FFB44A5B-9E24-458B-B1E6-F6A112E36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32E4DD14-D1DE-41BD-BBE6-DB20E9ECA3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C7AB627C-B916-424F-8C15-98D141E0F2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5061664-D19C-4407-A0A5-5D23D1EFCC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E61BC5BD-3482-48B9-8486-28D39FA7A8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6058708F-827B-4A74-A252-BC5362BC0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38EB067B-F8D8-4DB6-B8A0-F3A739AFA5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F6C7F388-5170-42A2-8BA4-A7A707AA90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7E0BDA8D-4A6F-495C-B0C3-3DE7DB35F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E7CBFA19-ACDB-471D-85FE-5394B890E8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71B037AF-3AFD-4574-B203-5A9C4B92D3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AB7420C-70B5-47EC-AB64-4CC26935F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CB8A6C00-CAB3-4FF3-A250-43D4A887AD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7D672BB9-DF51-4291-9EE2-5D2AFA38E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64343905-3C6C-4992-A3A8-4E9FE0EB4C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1B9CC4E-6F2D-4FE2-AEE2-CBD3BF049A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46BABEB-91BC-4DFF-96ED-C7FD0E3C6F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4E0B6601-5871-4863-970C-B8F97E2868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DFB2C7C-1E5A-4E65-A956-278FCEC53B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88C64BDC-9FE0-42DF-9654-24CA056DE8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A6924060-4CBF-4E1B-A353-B218BA3E0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5" name="Pentagone régulier 49">
          <a:extLst>
            <a:ext uri="{FF2B5EF4-FFF2-40B4-BE49-F238E27FC236}">
              <a16:creationId xmlns:a16="http://schemas.microsoft.com/office/drawing/2014/main" id="{2352FEE7-29C4-449D-84AD-212D4F76984C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6" name="Pentagone régulier 49">
          <a:extLst>
            <a:ext uri="{FF2B5EF4-FFF2-40B4-BE49-F238E27FC236}">
              <a16:creationId xmlns:a16="http://schemas.microsoft.com/office/drawing/2014/main" id="{085D6373-2BD5-461E-8B6D-0C7A22BB125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77" name="Oval 76">
          <a:extLst>
            <a:ext uri="{FF2B5EF4-FFF2-40B4-BE49-F238E27FC236}">
              <a16:creationId xmlns:a16="http://schemas.microsoft.com/office/drawing/2014/main" id="{FBFE0952-D5FD-42A1-95A6-1A64786BD575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21</xdr:row>
      <xdr:rowOff>390318</xdr:rowOff>
    </xdr:from>
    <xdr:to>
      <xdr:col>5</xdr:col>
      <xdr:colOff>589833</xdr:colOff>
      <xdr:row>21</xdr:row>
      <xdr:rowOff>615880</xdr:rowOff>
    </xdr:to>
    <xdr:sp macro="" textlink="">
      <xdr:nvSpPr>
        <xdr:cNvPr id="78" name="Pentagone régulier 49">
          <a:extLst>
            <a:ext uri="{FF2B5EF4-FFF2-40B4-BE49-F238E27FC236}">
              <a16:creationId xmlns:a16="http://schemas.microsoft.com/office/drawing/2014/main" id="{46E8F8F3-3BBC-49CA-B6C3-FD478CD43D1D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21</xdr:row>
      <xdr:rowOff>397938</xdr:rowOff>
    </xdr:from>
    <xdr:to>
      <xdr:col>6</xdr:col>
      <xdr:colOff>521253</xdr:colOff>
      <xdr:row>21</xdr:row>
      <xdr:rowOff>623500</xdr:rowOff>
    </xdr:to>
    <xdr:sp macro="" textlink="">
      <xdr:nvSpPr>
        <xdr:cNvPr id="79" name="Pentagone régulier 49">
          <a:extLst>
            <a:ext uri="{FF2B5EF4-FFF2-40B4-BE49-F238E27FC236}">
              <a16:creationId xmlns:a16="http://schemas.microsoft.com/office/drawing/2014/main" id="{E7AD739A-FCAD-43B3-8A8B-A8FBF37E6D8B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21</xdr:row>
      <xdr:rowOff>367457</xdr:rowOff>
    </xdr:from>
    <xdr:to>
      <xdr:col>6</xdr:col>
      <xdr:colOff>625490</xdr:colOff>
      <xdr:row>21</xdr:row>
      <xdr:rowOff>541906</xdr:rowOff>
    </xdr:to>
    <xdr:sp macro="" textlink="">
      <xdr:nvSpPr>
        <xdr:cNvPr id="80" name="Oval 79">
          <a:extLst>
            <a:ext uri="{FF2B5EF4-FFF2-40B4-BE49-F238E27FC236}">
              <a16:creationId xmlns:a16="http://schemas.microsoft.com/office/drawing/2014/main" id="{D5880C45-1E8C-4A79-99E7-407EC873F01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4</xdr:col>
      <xdr:colOff>213360</xdr:colOff>
      <xdr:row>12</xdr:row>
      <xdr:rowOff>198120</xdr:rowOff>
    </xdr:from>
    <xdr:to>
      <xdr:col>4</xdr:col>
      <xdr:colOff>552154</xdr:colOff>
      <xdr:row>12</xdr:row>
      <xdr:rowOff>485012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78BB10C6-52D2-46A0-A234-35C309CF36E1}"/>
            </a:ext>
          </a:extLst>
        </xdr:cNvPr>
        <xdr:cNvGrpSpPr/>
      </xdr:nvGrpSpPr>
      <xdr:grpSpPr>
        <a:xfrm>
          <a:off x="3366135" y="4027170"/>
          <a:ext cx="338794" cy="286892"/>
          <a:chOff x="2235570" y="2804160"/>
          <a:chExt cx="338794" cy="286892"/>
        </a:xfrm>
      </xdr:grpSpPr>
      <xdr:sp macro="" textlink="">
        <xdr:nvSpPr>
          <xdr:cNvPr id="82" name="Pentagone régulier 49">
            <a:extLst>
              <a:ext uri="{FF2B5EF4-FFF2-40B4-BE49-F238E27FC236}">
                <a16:creationId xmlns:a16="http://schemas.microsoft.com/office/drawing/2014/main" id="{4F1A78FA-00A3-4BF2-B06A-32A386B782B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3" name="Oval 82">
            <a:extLst>
              <a:ext uri="{FF2B5EF4-FFF2-40B4-BE49-F238E27FC236}">
                <a16:creationId xmlns:a16="http://schemas.microsoft.com/office/drawing/2014/main" id="{FDF61F25-A95B-4892-BEBF-C1F14F67A27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4</xdr:col>
      <xdr:colOff>213360</xdr:colOff>
      <xdr:row>15</xdr:row>
      <xdr:rowOff>213360</xdr:rowOff>
    </xdr:from>
    <xdr:to>
      <xdr:col>4</xdr:col>
      <xdr:colOff>552154</xdr:colOff>
      <xdr:row>15</xdr:row>
      <xdr:rowOff>500252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6A2602EE-6350-46A1-87BC-4413BDE46E72}"/>
            </a:ext>
          </a:extLst>
        </xdr:cNvPr>
        <xdr:cNvGrpSpPr/>
      </xdr:nvGrpSpPr>
      <xdr:grpSpPr>
        <a:xfrm>
          <a:off x="3366135" y="5175885"/>
          <a:ext cx="338794" cy="286892"/>
          <a:chOff x="2235570" y="2804160"/>
          <a:chExt cx="338794" cy="286892"/>
        </a:xfrm>
      </xdr:grpSpPr>
      <xdr:sp macro="" textlink="">
        <xdr:nvSpPr>
          <xdr:cNvPr id="85" name="Pentagone régulier 49">
            <a:extLst>
              <a:ext uri="{FF2B5EF4-FFF2-40B4-BE49-F238E27FC236}">
                <a16:creationId xmlns:a16="http://schemas.microsoft.com/office/drawing/2014/main" id="{905358B9-8B46-4100-8843-C67DFDC233C8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6" name="Oval 85">
            <a:extLst>
              <a:ext uri="{FF2B5EF4-FFF2-40B4-BE49-F238E27FC236}">
                <a16:creationId xmlns:a16="http://schemas.microsoft.com/office/drawing/2014/main" id="{F6BD1704-43DC-402D-A22A-9B26B9A9B5A8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365760</xdr:colOff>
      <xdr:row>12</xdr:row>
      <xdr:rowOff>198120</xdr:rowOff>
    </xdr:from>
    <xdr:to>
      <xdr:col>5</xdr:col>
      <xdr:colOff>704554</xdr:colOff>
      <xdr:row>12</xdr:row>
      <xdr:rowOff>485012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5004B6DD-1ACC-460F-8000-6873439F9032}"/>
            </a:ext>
          </a:extLst>
        </xdr:cNvPr>
        <xdr:cNvGrpSpPr/>
      </xdr:nvGrpSpPr>
      <xdr:grpSpPr>
        <a:xfrm>
          <a:off x="4518660" y="4027170"/>
          <a:ext cx="338794" cy="286892"/>
          <a:chOff x="2235570" y="2804160"/>
          <a:chExt cx="338794" cy="286892"/>
        </a:xfrm>
      </xdr:grpSpPr>
      <xdr:sp macro="" textlink="">
        <xdr:nvSpPr>
          <xdr:cNvPr id="88" name="Pentagone régulier 49">
            <a:extLst>
              <a:ext uri="{FF2B5EF4-FFF2-40B4-BE49-F238E27FC236}">
                <a16:creationId xmlns:a16="http://schemas.microsoft.com/office/drawing/2014/main" id="{BB4828DE-AA48-45D0-B469-512318027650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89" name="Oval 88">
            <a:extLst>
              <a:ext uri="{FF2B5EF4-FFF2-40B4-BE49-F238E27FC236}">
                <a16:creationId xmlns:a16="http://schemas.microsoft.com/office/drawing/2014/main" id="{8A133F68-01E5-4021-92F8-509A0E68E2F1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5</xdr:col>
      <xdr:colOff>365760</xdr:colOff>
      <xdr:row>15</xdr:row>
      <xdr:rowOff>213360</xdr:rowOff>
    </xdr:from>
    <xdr:to>
      <xdr:col>5</xdr:col>
      <xdr:colOff>704554</xdr:colOff>
      <xdr:row>15</xdr:row>
      <xdr:rowOff>500252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FEC82295-8507-4C28-A9E8-985328037D17}"/>
            </a:ext>
          </a:extLst>
        </xdr:cNvPr>
        <xdr:cNvGrpSpPr/>
      </xdr:nvGrpSpPr>
      <xdr:grpSpPr>
        <a:xfrm>
          <a:off x="4518660" y="5175885"/>
          <a:ext cx="338794" cy="286892"/>
          <a:chOff x="2235570" y="2804160"/>
          <a:chExt cx="338794" cy="286892"/>
        </a:xfrm>
      </xdr:grpSpPr>
      <xdr:sp macro="" textlink="">
        <xdr:nvSpPr>
          <xdr:cNvPr id="91" name="Pentagone régulier 49">
            <a:extLst>
              <a:ext uri="{FF2B5EF4-FFF2-40B4-BE49-F238E27FC236}">
                <a16:creationId xmlns:a16="http://schemas.microsoft.com/office/drawing/2014/main" id="{A5D3EA3C-A186-494B-A53F-EF52F96330C7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2" name="Oval 91">
            <a:extLst>
              <a:ext uri="{FF2B5EF4-FFF2-40B4-BE49-F238E27FC236}">
                <a16:creationId xmlns:a16="http://schemas.microsoft.com/office/drawing/2014/main" id="{5AA20E9B-664A-41ED-AF0C-FFC9DED95DCC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342900</xdr:colOff>
      <xdr:row>12</xdr:row>
      <xdr:rowOff>198120</xdr:rowOff>
    </xdr:from>
    <xdr:to>
      <xdr:col>2</xdr:col>
      <xdr:colOff>681694</xdr:colOff>
      <xdr:row>12</xdr:row>
      <xdr:rowOff>485012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72BE6445-AE50-4992-9F98-B52EEA86A430}"/>
            </a:ext>
          </a:extLst>
        </xdr:cNvPr>
        <xdr:cNvGrpSpPr/>
      </xdr:nvGrpSpPr>
      <xdr:grpSpPr>
        <a:xfrm>
          <a:off x="1495425" y="4027170"/>
          <a:ext cx="338794" cy="286892"/>
          <a:chOff x="2235570" y="2804160"/>
          <a:chExt cx="338794" cy="286892"/>
        </a:xfrm>
      </xdr:grpSpPr>
      <xdr:sp macro="" textlink="">
        <xdr:nvSpPr>
          <xdr:cNvPr id="94" name="Pentagone régulier 49">
            <a:extLst>
              <a:ext uri="{FF2B5EF4-FFF2-40B4-BE49-F238E27FC236}">
                <a16:creationId xmlns:a16="http://schemas.microsoft.com/office/drawing/2014/main" id="{8BAE0131-F721-455C-BCF3-DCC2650422DC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5" name="Oval 94">
            <a:extLst>
              <a:ext uri="{FF2B5EF4-FFF2-40B4-BE49-F238E27FC236}">
                <a16:creationId xmlns:a16="http://schemas.microsoft.com/office/drawing/2014/main" id="{AE1900FE-FCF8-4699-9178-C29BD8A2CC7A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1</xdr:col>
      <xdr:colOff>365760</xdr:colOff>
      <xdr:row>15</xdr:row>
      <xdr:rowOff>213360</xdr:rowOff>
    </xdr:from>
    <xdr:to>
      <xdr:col>1</xdr:col>
      <xdr:colOff>704554</xdr:colOff>
      <xdr:row>15</xdr:row>
      <xdr:rowOff>500252</xdr:rowOff>
    </xdr:to>
    <xdr:grpSp>
      <xdr:nvGrpSpPr>
        <xdr:cNvPr id="96" name="Group 95">
          <a:extLst>
            <a:ext uri="{FF2B5EF4-FFF2-40B4-BE49-F238E27FC236}">
              <a16:creationId xmlns:a16="http://schemas.microsoft.com/office/drawing/2014/main" id="{2BDD1D21-57FF-4B65-B57D-FAD84F9DB4AA}"/>
            </a:ext>
          </a:extLst>
        </xdr:cNvPr>
        <xdr:cNvGrpSpPr/>
      </xdr:nvGrpSpPr>
      <xdr:grpSpPr>
        <a:xfrm>
          <a:off x="518160" y="5175885"/>
          <a:ext cx="338794" cy="286892"/>
          <a:chOff x="2235570" y="2804160"/>
          <a:chExt cx="338794" cy="286892"/>
        </a:xfrm>
      </xdr:grpSpPr>
      <xdr:sp macro="" textlink="">
        <xdr:nvSpPr>
          <xdr:cNvPr id="97" name="Pentagone régulier 49">
            <a:extLst>
              <a:ext uri="{FF2B5EF4-FFF2-40B4-BE49-F238E27FC236}">
                <a16:creationId xmlns:a16="http://schemas.microsoft.com/office/drawing/2014/main" id="{AC405F11-D46D-47AB-A677-C1A58C7104E1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98" name="Oval 97">
            <a:extLst>
              <a:ext uri="{FF2B5EF4-FFF2-40B4-BE49-F238E27FC236}">
                <a16:creationId xmlns:a16="http://schemas.microsoft.com/office/drawing/2014/main" id="{FC4DC61B-5065-4C79-A38C-1B2F8D9DCB4D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2</xdr:col>
      <xdr:colOff>373380</xdr:colOff>
      <xdr:row>15</xdr:row>
      <xdr:rowOff>213360</xdr:rowOff>
    </xdr:from>
    <xdr:to>
      <xdr:col>2</xdr:col>
      <xdr:colOff>712174</xdr:colOff>
      <xdr:row>15</xdr:row>
      <xdr:rowOff>500252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id="{8715C459-F76B-47EB-8480-6C19BED4DADB}"/>
            </a:ext>
          </a:extLst>
        </xdr:cNvPr>
        <xdr:cNvGrpSpPr/>
      </xdr:nvGrpSpPr>
      <xdr:grpSpPr>
        <a:xfrm>
          <a:off x="1525905" y="5175885"/>
          <a:ext cx="338794" cy="286892"/>
          <a:chOff x="2235570" y="2804160"/>
          <a:chExt cx="338794" cy="286892"/>
        </a:xfrm>
      </xdr:grpSpPr>
      <xdr:sp macro="" textlink="">
        <xdr:nvSpPr>
          <xdr:cNvPr id="100" name="Pentagone régulier 49">
            <a:extLst>
              <a:ext uri="{FF2B5EF4-FFF2-40B4-BE49-F238E27FC236}">
                <a16:creationId xmlns:a16="http://schemas.microsoft.com/office/drawing/2014/main" id="{C96E5442-F6A4-4852-AE23-4D12B18613ED}"/>
              </a:ext>
            </a:extLst>
          </xdr:cNvPr>
          <xdr:cNvSpPr>
            <a:spLocks noChangeAspect="1"/>
          </xdr:cNvSpPr>
        </xdr:nvSpPr>
        <xdr:spPr>
          <a:xfrm>
            <a:off x="2235570" y="2843938"/>
            <a:ext cx="224501" cy="247114"/>
          </a:xfrm>
          <a:prstGeom prst="pentagon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/>
          <a:p>
            <a:endParaRPr lang="fr-CA"/>
          </a:p>
        </xdr:txBody>
      </xdr:sp>
      <xdr:sp macro="" textlink="">
        <xdr:nvSpPr>
          <xdr:cNvPr id="101" name="Oval 100">
            <a:extLst>
              <a:ext uri="{FF2B5EF4-FFF2-40B4-BE49-F238E27FC236}">
                <a16:creationId xmlns:a16="http://schemas.microsoft.com/office/drawing/2014/main" id="{1FC5255A-22E5-471F-95BE-FE2486E8F81E}"/>
              </a:ext>
            </a:extLst>
          </xdr:cNvPr>
          <xdr:cNvSpPr/>
        </xdr:nvSpPr>
        <xdr:spPr>
          <a:xfrm>
            <a:off x="2354580" y="2804160"/>
            <a:ext cx="219784" cy="207860"/>
          </a:xfrm>
          <a:prstGeom prst="ellipse">
            <a:avLst/>
          </a:prstGeom>
          <a:solidFill>
            <a:schemeClr val="bg1"/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lIns="0" rIns="0" rtlCol="0" anchor="ctr"/>
          <a:lstStyle/>
          <a:p>
            <a:pPr algn="ctr"/>
            <a:r>
              <a:rPr lang="en-US" sz="500" b="1" baseline="0">
                <a:solidFill>
                  <a:schemeClr val="tx1"/>
                </a:solidFill>
              </a:rPr>
              <a:t>x</a:t>
            </a:r>
            <a:r>
              <a:rPr lang="en-US" sz="700" b="1" baseline="0">
                <a:solidFill>
                  <a:schemeClr val="tx1"/>
                </a:solidFill>
              </a:rPr>
              <a:t>N</a:t>
            </a:r>
          </a:p>
        </xdr:txBody>
      </xdr:sp>
    </xdr:grpSp>
    <xdr:clientData/>
  </xdr:twoCellAnchor>
  <xdr:twoCellAnchor>
    <xdr:from>
      <xdr:col>7</xdr:col>
      <xdr:colOff>266861</xdr:colOff>
      <xdr:row>12</xdr:row>
      <xdr:rowOff>238663</xdr:rowOff>
    </xdr:from>
    <xdr:to>
      <xdr:col>7</xdr:col>
      <xdr:colOff>605045</xdr:colOff>
      <xdr:row>12</xdr:row>
      <xdr:rowOff>577258</xdr:rowOff>
    </xdr:to>
    <xdr:pic>
      <xdr:nvPicPr>
        <xdr:cNvPr id="104" name="Picture 273">
          <a:extLst>
            <a:ext uri="{FF2B5EF4-FFF2-40B4-BE49-F238E27FC236}">
              <a16:creationId xmlns:a16="http://schemas.microsoft.com/office/drawing/2014/main" id="{BD84CE2B-EED9-4801-9B03-8DA799942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0011" y="4067713"/>
          <a:ext cx="338184" cy="33859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25</xdr:row>
      <xdr:rowOff>101286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4870E658-FE0A-4FD9-87F8-9529B558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488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293492</xdr:colOff>
      <xdr:row>9</xdr:row>
      <xdr:rowOff>309309</xdr:rowOff>
    </xdr:from>
    <xdr:to>
      <xdr:col>1</xdr:col>
      <xdr:colOff>631676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C9D2ADAB-FED3-46B3-8119-A4A9262BA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0652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BFD677FF-3BB5-4474-92F8-3DCE48748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C2FAEAE2-A7D1-4963-85FA-82A3C1BDB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0D8FCB4B-BD71-4496-BEF4-4C5AF098B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2</xdr:col>
      <xdr:colOff>69272</xdr:colOff>
      <xdr:row>9</xdr:row>
      <xdr:rowOff>380959</xdr:rowOff>
    </xdr:from>
    <xdr:to>
      <xdr:col>2</xdr:col>
      <xdr:colOff>407456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7C6CFED4-6730-4B79-AB15-1D1699C2B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5592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id="{86E47F38-A82C-427C-90F2-07B967377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79F7D3BE-CF65-4589-BAD0-82E9EDEEBF14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id="{A4166A22-575A-4AC7-9918-94DA2DBB0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id="{EC6E488B-B674-41D6-815F-ECFD751C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id="{A4B89F06-B832-45DF-87F0-5CAE5BAA1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id="{569DD0C6-EEDA-44B9-9CFD-9DF2CAA8621A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id="{055B6657-D1C9-4064-90A2-9C9E853F1D71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id="{E338C36F-9EB5-420A-AD30-6646C4472C80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id="{4566EE32-6342-4FEC-9917-E4C6429BB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id="{F5CF2D23-521E-4795-8192-D4D8ED695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24E474D5-45EC-45D4-A726-F01DA009A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id="{3C2A1630-1259-422D-BE01-E46A74917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49885D1D-295F-4E6A-B072-BEBFD77F525A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7F386C91-3837-4884-9EB3-8A14C7F24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E561C064-2B98-444A-BFD6-334616D68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D3BCB4EB-F025-483C-93E9-57D67B9CC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DD45A0D4-5485-4B63-A72F-F03FC11B4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12DFD0A1-1AB0-4327-9EB9-F8011AEF8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76511755-C765-460D-B9B7-556B3BA46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E2E48F7E-D25C-45F2-ADA1-8754AF13C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109D92D4-3003-4B42-9627-05A5FC03D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A74EA793-2784-481D-BEB3-F914FF3C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AC69E8ED-41AE-4638-93F2-6C7B13F1D4C5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B84311FA-5614-4AA6-83C9-9557AEE295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70C45B49-EE9D-4BFA-B8F3-2B72031361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AF68E6AF-3D8D-4135-A41C-5D646421A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A1EADDA3-449E-447A-AA47-2EF374372E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2BF9C06F-23C9-4CD2-8E02-ED080BC714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B9CC28AF-46A1-49BA-8D2C-6C40D06BF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A7623951-A733-4AC9-BF73-2EC5CAA50E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2D1AE2B9-3697-4B7F-8F37-36C5C7D2A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833718CC-CBD8-421A-A644-E29D037D2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25EF050C-7FDD-4E1C-9A26-99664F004E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BDB542FD-1800-4FB0-8DE9-422AD58FFF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F66C58D3-2AFC-4A6F-91F2-29DEF7309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B5FA817A-FD80-475D-ADA2-F9AA1FBE2E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F0B4DD0E-02D6-4774-99B7-0F05E91139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227E7708-4D63-4E37-A37C-0F644ACEC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18FFF0B6-DFEC-403F-B7B9-673B182CD3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CF24D303-9CB9-4637-B7F0-BEB7C8D6C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DC636492-5B05-44F5-B4F9-07D52E8C66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1CAF426E-4EDB-4AC6-A5FF-D491F8C784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A92E4C81-2C16-48ED-98ED-D135CAEE7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42ABC6A2-FFEF-49DB-82D8-9AD8FBB025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BF5755E5-147E-4F70-BA05-5D50AF455AB7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EDE2BE4C-B616-46A8-8ABE-B83B49C47460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B815D8EC-AD5A-4ACB-846D-893FDB90FE36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E3A19182-571B-42B9-8503-5C46A11F9AB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F0C6773E-D4BD-4A9D-BC47-C1C54E8F6DC7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F7D055EB-3CE8-4EF1-B32B-37C5367B1FE2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C27F7433-AF4C-40A2-9F70-639176073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2502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276175</xdr:colOff>
      <xdr:row>9</xdr:row>
      <xdr:rowOff>309309</xdr:rowOff>
    </xdr:from>
    <xdr:to>
      <xdr:col>2</xdr:col>
      <xdr:colOff>614359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DB8A5D3D-6978-4DB5-9AAB-721ECD29C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2495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C0E94920-D27C-4E5B-9805-D93AB0422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34F36C78-66BD-4465-B232-D3BFD968B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23A41286-C156-40D8-9423-30449DB07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3</xdr:col>
      <xdr:colOff>51956</xdr:colOff>
      <xdr:row>9</xdr:row>
      <xdr:rowOff>380959</xdr:rowOff>
    </xdr:from>
    <xdr:to>
      <xdr:col>3</xdr:col>
      <xdr:colOff>390140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7CE3917A-5CC4-4768-8E83-7DD1A4409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7436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id="{34E615AF-B58A-42C8-A443-CE51D0189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07C3E1C9-28D1-470C-934C-3569FC329F3B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id="{207B38A4-1F58-4DB7-8D05-641163A9A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id="{D3F23BE5-4685-4189-A79E-BA9FBBDD8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id="{649B9A1A-2D80-43FC-97D7-880E1D2C9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id="{416A13F6-46AA-41E3-AFDC-608BBF6B184E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id="{BB71F510-65C2-40AF-A632-97A0208ADCF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id="{874F3E5D-8683-4880-86E4-7D4D72325F52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id="{ABF38107-5111-4DF9-8E70-4EB63BEA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id="{50DBBE1A-B796-4A32-8111-C3848F962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A1401A84-6A7D-420E-B398-21D17AF4D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id="{8AC507E4-38D7-4003-9C61-935B80929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34200795-44DD-47FA-B253-879DCA8108E0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DBEDF29C-573C-457C-9235-13F25230F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A5A2A70D-002B-4311-8B24-AE86F1D4D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9D47FD78-3E20-4D57-BFDA-B1C421706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52BAF38C-8466-4F81-BD98-7CFFFAD1E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E4C6428A-5AB2-4645-A4D0-B6BB447AA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2F62B928-7007-4EC0-8011-780860EB5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9CF81ADB-0E29-4545-8191-CFFD96BFB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A7DEE9D1-C037-40E9-8E80-332F76BA6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892945CA-8245-469C-9F12-6530A57EA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022CCFFA-9462-453E-80CB-71DE284365E1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288DC9D0-4FF4-4DB3-AEAA-E05D4EC1FA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B41F560A-5869-436E-927F-AEA0DDD086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D7C5857-309A-45E9-B061-C845637C90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A9770924-7F33-4BB2-844E-2ECC9F33CD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2561A19F-5FDE-4A4E-A2CF-62B6B34AB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8317B560-D1B7-494C-BC54-F5E831D156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8C2077A1-CE74-42AA-80CF-F3605C93DD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65B8ECD-7AAB-4C00-B23C-507F2DC35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4CD4819B-BCE9-4AD7-A73C-66120DE7D0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3F98963E-8E55-4864-B157-3699921E6F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3C5E3CB1-768A-407B-AAC1-AB174F33ED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AC4FB031-9252-42CE-894A-6C529C60D9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4D85012F-DA75-49F7-83FC-CBCB536E6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8013CBFC-6197-461B-B348-0499FE768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6824EF4A-B1AD-4285-BFED-379162FF0E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45E8D138-651D-4048-AFE1-2312C41DA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9D058D5-0AF5-4906-8321-E15015369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3D1E113F-2BF2-4CF2-ABA5-3FC40C454A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9D351ADF-64FA-497E-9538-163AEF0954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77DF6C3B-D11B-487F-922A-D7FBFF7D4D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926D8E0E-28CC-4939-B1D2-E43E90B58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3BB67940-3B89-4E4D-9B02-ED7606BA7D4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A33DD29B-D133-4C41-8777-3F66D6C7E3D4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95FCD579-8C91-441F-B761-612A1CF4368B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F559B9ED-6462-42BA-9F36-B1A139DB6C54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BBC4D78B-2DCC-45AF-A93A-6787C4ED7203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BD9D7D41-0FB0-4D34-809C-228F5A7430FF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5D5D255A-1164-4F2A-8652-529A0F7F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1200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293496</xdr:colOff>
      <xdr:row>9</xdr:row>
      <xdr:rowOff>309309</xdr:rowOff>
    </xdr:from>
    <xdr:to>
      <xdr:col>3</xdr:col>
      <xdr:colOff>631680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5A98CB29-1061-436A-AD21-6247D0F25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8976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E363752D-381B-4F3B-8782-7FB892159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0E533A9F-3900-4937-BC38-0A236EFAC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B7BDA230-0BF3-43E1-846C-E72B41185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4</xdr:col>
      <xdr:colOff>69276</xdr:colOff>
      <xdr:row>9</xdr:row>
      <xdr:rowOff>380959</xdr:rowOff>
    </xdr:from>
    <xdr:to>
      <xdr:col>4</xdr:col>
      <xdr:colOff>407460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AC44427A-43FE-49FA-94E7-57C0E2ED9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03916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342900</xdr:colOff>
      <xdr:row>0</xdr:row>
      <xdr:rowOff>0</xdr:rowOff>
    </xdr:from>
    <xdr:ext cx="1401884" cy="782442"/>
    <xdr:pic>
      <xdr:nvPicPr>
        <xdr:cNvPr id="154" name="Picture 153">
          <a:extLst>
            <a:ext uri="{FF2B5EF4-FFF2-40B4-BE49-F238E27FC236}">
              <a16:creationId xmlns:a16="http://schemas.microsoft.com/office/drawing/2014/main" id="{FA735835-A4CF-4129-85FF-A78090D75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7586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281778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11028F81-DDA4-4012-A914-3CDC7FE44660}"/>
            </a:ext>
          </a:extLst>
        </xdr:cNvPr>
        <xdr:cNvSpPr/>
      </xdr:nvSpPr>
      <xdr:spPr>
        <a:xfrm>
          <a:off x="6596418" y="2706806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37696</xdr:rowOff>
    </xdr:from>
    <xdr:to>
      <xdr:col>9</xdr:col>
      <xdr:colOff>427195</xdr:colOff>
      <xdr:row>15</xdr:row>
      <xdr:rowOff>225359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id="{BB0F4062-2EEA-437D-A622-0540D1BE5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6450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371559</xdr:rowOff>
    </xdr:from>
    <xdr:to>
      <xdr:col>9</xdr:col>
      <xdr:colOff>422215</xdr:colOff>
      <xdr:row>15</xdr:row>
      <xdr:rowOff>710411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id="{B149E9DA-5D70-4062-B335-7D2895A0B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147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20781</xdr:rowOff>
    </xdr:from>
    <xdr:to>
      <xdr:col>9</xdr:col>
      <xdr:colOff>392333</xdr:colOff>
      <xdr:row>18</xdr:row>
      <xdr:rowOff>52783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id="{2CF22EF3-37C7-4C3E-A951-7A52F98B2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1588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id="{BAB22B7D-02D4-4F79-836E-51E6FF877626}"/>
            </a:ext>
          </a:extLst>
        </xdr:cNvPr>
        <xdr:cNvSpPr>
          <a:spLocks noChangeAspect="1"/>
        </xdr:cNvSpPr>
      </xdr:nvSpPr>
      <xdr:spPr>
        <a:xfrm>
          <a:off x="6743120" y="3182136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id="{C4E64795-26DA-4959-85BE-3F51C176276B}"/>
            </a:ext>
          </a:extLst>
        </xdr:cNvPr>
        <xdr:cNvSpPr/>
      </xdr:nvSpPr>
      <xdr:spPr>
        <a:xfrm>
          <a:off x="7905285" y="3177155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id="{7D7AD54E-2EC2-41B9-A51B-E94FBC50A827}"/>
            </a:ext>
          </a:extLst>
        </xdr:cNvPr>
        <xdr:cNvSpPr/>
      </xdr:nvSpPr>
      <xdr:spPr>
        <a:xfrm>
          <a:off x="7568502" y="3181661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id="{4B834DAA-586A-4E15-B652-30EACB7F2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6123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id="{28634168-ADA5-431E-9ABD-EB9C3CC96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5682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6AEDA1D3-1122-41B8-BEA7-D619AAA4D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5240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id="{58F02D7E-D6FE-4BA2-8AE7-508454B27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4799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7A95DE8C-9D49-4059-90C2-24C2E7BBE302}"/>
            </a:ext>
          </a:extLst>
        </xdr:cNvPr>
        <xdr:cNvSpPr>
          <a:spLocks noChangeAspect="1"/>
        </xdr:cNvSpPr>
      </xdr:nvSpPr>
      <xdr:spPr>
        <a:xfrm>
          <a:off x="7136568" y="3176215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37696</xdr:rowOff>
    </xdr:from>
    <xdr:to>
      <xdr:col>9</xdr:col>
      <xdr:colOff>816991</xdr:colOff>
      <xdr:row>15</xdr:row>
      <xdr:rowOff>225359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B326F5F3-95A4-417A-9287-474827D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6246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37696</xdr:rowOff>
    </xdr:from>
    <xdr:to>
      <xdr:col>9</xdr:col>
      <xdr:colOff>1206787</xdr:colOff>
      <xdr:row>15</xdr:row>
      <xdr:rowOff>225359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3356227B-A63B-45CD-AE86-748D9FB01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6042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37696</xdr:rowOff>
    </xdr:from>
    <xdr:to>
      <xdr:col>9</xdr:col>
      <xdr:colOff>1596582</xdr:colOff>
      <xdr:row>15</xdr:row>
      <xdr:rowOff>225359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0560FC7F-86EC-4F14-9FBF-1D5CEABAE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837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371559</xdr:rowOff>
    </xdr:from>
    <xdr:to>
      <xdr:col>9</xdr:col>
      <xdr:colOff>800390</xdr:colOff>
      <xdr:row>15</xdr:row>
      <xdr:rowOff>710411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478519F9-9433-4ECF-951A-DE38F70E7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59645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20781</xdr:rowOff>
    </xdr:from>
    <xdr:to>
      <xdr:col>9</xdr:col>
      <xdr:colOff>770507</xdr:colOff>
      <xdr:row>18</xdr:row>
      <xdr:rowOff>52783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8DB84F46-EEC3-46BB-AC5B-6A025C68D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29762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371559</xdr:rowOff>
    </xdr:from>
    <xdr:to>
      <xdr:col>9</xdr:col>
      <xdr:colOff>1178565</xdr:colOff>
      <xdr:row>15</xdr:row>
      <xdr:rowOff>710411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4F43506A-1913-49E9-9EBF-FF349AD5A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782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20781</xdr:rowOff>
    </xdr:from>
    <xdr:to>
      <xdr:col>9</xdr:col>
      <xdr:colOff>1148682</xdr:colOff>
      <xdr:row>18</xdr:row>
      <xdr:rowOff>52783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27D21DC3-C79B-4832-A049-11E1A0C21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07937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371559</xdr:rowOff>
    </xdr:from>
    <xdr:to>
      <xdr:col>9</xdr:col>
      <xdr:colOff>1556739</xdr:colOff>
      <xdr:row>15</xdr:row>
      <xdr:rowOff>710411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BF5A9069-9352-480A-BB44-14A10CDF1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5994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20781</xdr:rowOff>
    </xdr:from>
    <xdr:to>
      <xdr:col>9</xdr:col>
      <xdr:colOff>1526856</xdr:colOff>
      <xdr:row>18</xdr:row>
      <xdr:rowOff>52783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DA970F94-BF4C-4699-AFC2-5088EDC5E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6111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632123</xdr:rowOff>
    </xdr:from>
    <xdr:to>
      <xdr:col>9</xdr:col>
      <xdr:colOff>1180668</xdr:colOff>
      <xdr:row>13</xdr:row>
      <xdr:rowOff>32177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2E6CDD03-82C2-4F4B-B644-92C31B3B30AA}"/>
            </a:ext>
          </a:extLst>
        </xdr:cNvPr>
        <xdr:cNvSpPr/>
      </xdr:nvSpPr>
      <xdr:spPr>
        <a:xfrm>
          <a:off x="7557302" y="4453496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30707</xdr:rowOff>
    </xdr:from>
    <xdr:to>
      <xdr:col>9</xdr:col>
      <xdr:colOff>300227</xdr:colOff>
      <xdr:row>11</xdr:row>
      <xdr:rowOff>85931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861059CC-98EB-42A7-8495-DA090A33CD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5477" y="3545006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632123</xdr:rowOff>
    </xdr:from>
    <xdr:to>
      <xdr:col>9</xdr:col>
      <xdr:colOff>880873</xdr:colOff>
      <xdr:row>13</xdr:row>
      <xdr:rowOff>23771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D9171FC8-33B6-4F39-B3EB-62E25285C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6123" y="4453496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30707</xdr:rowOff>
    </xdr:from>
    <xdr:to>
      <xdr:col>9</xdr:col>
      <xdr:colOff>876909</xdr:colOff>
      <xdr:row>11</xdr:row>
      <xdr:rowOff>83286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DA3ADB16-CE8A-424B-B270-B6B7CA3324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2159" y="3545006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30707</xdr:rowOff>
    </xdr:from>
    <xdr:to>
      <xdr:col>9</xdr:col>
      <xdr:colOff>1453591</xdr:colOff>
      <xdr:row>11</xdr:row>
      <xdr:rowOff>84977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73C20609-285D-4521-B566-548A75712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48841" y="3545006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23860</xdr:rowOff>
    </xdr:from>
    <xdr:to>
      <xdr:col>9</xdr:col>
      <xdr:colOff>300227</xdr:colOff>
      <xdr:row>12</xdr:row>
      <xdr:rowOff>226627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20BD77AA-6D43-45A1-BB66-DAF7DACF2B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5477" y="3845233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23860</xdr:rowOff>
    </xdr:from>
    <xdr:to>
      <xdr:col>9</xdr:col>
      <xdr:colOff>869593</xdr:colOff>
      <xdr:row>12</xdr:row>
      <xdr:rowOff>229164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8037D0A7-35F5-4F56-B9B2-EDD6D42BE2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4843" y="3845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23860</xdr:rowOff>
    </xdr:from>
    <xdr:to>
      <xdr:col>9</xdr:col>
      <xdr:colOff>1448103</xdr:colOff>
      <xdr:row>12</xdr:row>
      <xdr:rowOff>236496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81010C0A-BD69-45F7-8B05-0A96B95F7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4209" y="3845233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311223</xdr:rowOff>
    </xdr:from>
    <xdr:to>
      <xdr:col>9</xdr:col>
      <xdr:colOff>309371</xdr:colOff>
      <xdr:row>12</xdr:row>
      <xdr:rowOff>520720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98851F12-23A0-4746-A453-7AC4E14814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5477" y="4132596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311223</xdr:rowOff>
    </xdr:from>
    <xdr:to>
      <xdr:col>9</xdr:col>
      <xdr:colOff>876909</xdr:colOff>
      <xdr:row>12</xdr:row>
      <xdr:rowOff>512144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7943E856-CC7F-402E-9ACF-ECC0FCC8C2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2159" y="41325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311223</xdr:rowOff>
    </xdr:from>
    <xdr:to>
      <xdr:col>9</xdr:col>
      <xdr:colOff>1453591</xdr:colOff>
      <xdr:row>12</xdr:row>
      <xdr:rowOff>519538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B40974A-7E96-488C-B07A-FBC0EE73A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39697" y="4132596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632123</xdr:rowOff>
    </xdr:from>
    <xdr:to>
      <xdr:col>9</xdr:col>
      <xdr:colOff>309371</xdr:colOff>
      <xdr:row>13</xdr:row>
      <xdr:rowOff>33576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6893C807-A5C0-447D-A2DE-091006788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5477" y="4453496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30707</xdr:rowOff>
    </xdr:from>
    <xdr:to>
      <xdr:col>9</xdr:col>
      <xdr:colOff>1167598</xdr:colOff>
      <xdr:row>11</xdr:row>
      <xdr:rowOff>96136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26E209ED-A0AB-4E4C-84C0-971F8DC32F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3704" y="3545006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30707</xdr:rowOff>
    </xdr:from>
    <xdr:to>
      <xdr:col>9</xdr:col>
      <xdr:colOff>1732161</xdr:colOff>
      <xdr:row>11</xdr:row>
      <xdr:rowOff>90089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F42ABD0-228A-407D-9A02-61701E3BB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18267" y="3545006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23860</xdr:rowOff>
    </xdr:from>
    <xdr:to>
      <xdr:col>9</xdr:col>
      <xdr:colOff>591312</xdr:colOff>
      <xdr:row>12</xdr:row>
      <xdr:rowOff>225142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4A58A166-6D3A-4A94-8F67-01FA0C0019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7418" y="3845233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23860</xdr:rowOff>
    </xdr:from>
    <xdr:to>
      <xdr:col>9</xdr:col>
      <xdr:colOff>1167598</xdr:colOff>
      <xdr:row>12</xdr:row>
      <xdr:rowOff>232261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E83BD87B-D14C-4A13-A242-2E807A1FE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3704" y="3845233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311223</xdr:rowOff>
    </xdr:from>
    <xdr:to>
      <xdr:col>9</xdr:col>
      <xdr:colOff>591312</xdr:colOff>
      <xdr:row>12</xdr:row>
      <xdr:rowOff>515933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BD8C640F-9358-4DBB-8214-62F0344079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7418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23860</xdr:rowOff>
    </xdr:from>
    <xdr:to>
      <xdr:col>9</xdr:col>
      <xdr:colOff>1732161</xdr:colOff>
      <xdr:row>12</xdr:row>
      <xdr:rowOff>232837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BF3D2769-4EA2-4337-8E1E-D5297EA17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18267" y="3845233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311223</xdr:rowOff>
    </xdr:from>
    <xdr:to>
      <xdr:col>9</xdr:col>
      <xdr:colOff>1167598</xdr:colOff>
      <xdr:row>12</xdr:row>
      <xdr:rowOff>515933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AD52A5F8-FF40-4353-B509-37B5765EF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3704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311223</xdr:rowOff>
    </xdr:from>
    <xdr:to>
      <xdr:col>9</xdr:col>
      <xdr:colOff>1732161</xdr:colOff>
      <xdr:row>12</xdr:row>
      <xdr:rowOff>517724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53A20150-0C58-41D0-9847-69D204A7B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18267" y="4132596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632123</xdr:rowOff>
    </xdr:from>
    <xdr:to>
      <xdr:col>9</xdr:col>
      <xdr:colOff>591312</xdr:colOff>
      <xdr:row>13</xdr:row>
      <xdr:rowOff>35052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6322A76-4451-4B53-8BC6-3B73F80D80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7418" y="4453496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30707</xdr:rowOff>
    </xdr:from>
    <xdr:to>
      <xdr:col>9</xdr:col>
      <xdr:colOff>591312</xdr:colOff>
      <xdr:row>11</xdr:row>
      <xdr:rowOff>93169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6DA2CC48-EF16-4F13-B673-AC7E24DB8D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7418" y="3545006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11F6BCB2-AC9E-4ED5-B5F9-AED2DFBEC8F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9C566DE5-46D9-4B43-9229-A51128EF1186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9CABF2DC-AF29-43FB-BF92-E1729D746908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D8EECBC4-318D-4A6E-B298-B3C336CA72F9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587CEAB2-1DB4-4AAE-8EE2-20645646C836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3A5BA340-A7B6-4076-AF75-E3CA11F20564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22</xdr:col>
      <xdr:colOff>284903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E70549A3-970A-4D9B-8BAF-87DFB5DF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7059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276178</xdr:colOff>
      <xdr:row>9</xdr:row>
      <xdr:rowOff>309309</xdr:rowOff>
    </xdr:from>
    <xdr:to>
      <xdr:col>4</xdr:col>
      <xdr:colOff>614362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9AD4AD89-B384-4A05-92DC-9BCF8E55B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0818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07A5C182-A2AD-47B5-B63B-CF725E843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E1A87A97-D057-4829-94BB-DC996BAE2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24CEF781-FE6A-4DFA-8739-34FF20D5A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5</xdr:col>
      <xdr:colOff>51959</xdr:colOff>
      <xdr:row>9</xdr:row>
      <xdr:rowOff>380959</xdr:rowOff>
    </xdr:from>
    <xdr:to>
      <xdr:col>5</xdr:col>
      <xdr:colOff>390143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48BD6E34-1A83-477E-8B32-ACC4EC344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85759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320040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id="{55E38551-C25C-4E08-A5FF-24E2294E3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530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281778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7D6E552B-1DBF-4A95-8B36-B43755BB7A2E}"/>
            </a:ext>
          </a:extLst>
        </xdr:cNvPr>
        <xdr:cNvSpPr/>
      </xdr:nvSpPr>
      <xdr:spPr>
        <a:xfrm>
          <a:off x="6596418" y="2706806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37696</xdr:rowOff>
    </xdr:from>
    <xdr:to>
      <xdr:col>9</xdr:col>
      <xdr:colOff>427195</xdr:colOff>
      <xdr:row>15</xdr:row>
      <xdr:rowOff>225359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id="{0A1B5F24-CF4B-4560-A70A-08FCEAA6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6450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371559</xdr:rowOff>
    </xdr:from>
    <xdr:to>
      <xdr:col>9</xdr:col>
      <xdr:colOff>422215</xdr:colOff>
      <xdr:row>15</xdr:row>
      <xdr:rowOff>710411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id="{94C98AF0-A229-4F08-8339-AEBE25EDC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147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20781</xdr:rowOff>
    </xdr:from>
    <xdr:to>
      <xdr:col>9</xdr:col>
      <xdr:colOff>392333</xdr:colOff>
      <xdr:row>18</xdr:row>
      <xdr:rowOff>52783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id="{8E82DDFF-47B5-4FFA-8747-6A260BC58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1588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id="{981764D3-64BC-40D0-90B4-6BBAD357D6DC}"/>
            </a:ext>
          </a:extLst>
        </xdr:cNvPr>
        <xdr:cNvSpPr>
          <a:spLocks noChangeAspect="1"/>
        </xdr:cNvSpPr>
      </xdr:nvSpPr>
      <xdr:spPr>
        <a:xfrm>
          <a:off x="6743120" y="3182136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id="{A206CE44-1625-4DE3-91EA-5B325AD6503E}"/>
            </a:ext>
          </a:extLst>
        </xdr:cNvPr>
        <xdr:cNvSpPr/>
      </xdr:nvSpPr>
      <xdr:spPr>
        <a:xfrm>
          <a:off x="7905285" y="3177155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id="{1279E296-9109-44AB-8539-9FA70DD264EC}"/>
            </a:ext>
          </a:extLst>
        </xdr:cNvPr>
        <xdr:cNvSpPr/>
      </xdr:nvSpPr>
      <xdr:spPr>
        <a:xfrm>
          <a:off x="7568502" y="3181661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id="{A8FCC03D-E794-49B7-8EED-91EF66CB7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6123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id="{9AFFFFF2-C87A-4B01-BE31-60350F7A1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5682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6B19D160-BBF5-4469-A769-97518F750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5240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id="{9DA47723-9CFD-4E4D-8A72-8EA0915C9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4799" y="2720901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6DEFB0C7-6607-43FB-B2EE-ABFAAB6A5DA0}"/>
            </a:ext>
          </a:extLst>
        </xdr:cNvPr>
        <xdr:cNvSpPr>
          <a:spLocks noChangeAspect="1"/>
        </xdr:cNvSpPr>
      </xdr:nvSpPr>
      <xdr:spPr>
        <a:xfrm>
          <a:off x="7136568" y="3176215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37696</xdr:rowOff>
    </xdr:from>
    <xdr:to>
      <xdr:col>9</xdr:col>
      <xdr:colOff>816991</xdr:colOff>
      <xdr:row>15</xdr:row>
      <xdr:rowOff>225359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7BB855CB-1839-4FBC-8E70-F8EA25FA6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6246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37696</xdr:rowOff>
    </xdr:from>
    <xdr:to>
      <xdr:col>9</xdr:col>
      <xdr:colOff>1206787</xdr:colOff>
      <xdr:row>15</xdr:row>
      <xdr:rowOff>225359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26A41E3F-FD03-4354-AAB2-6AD764189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6042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37696</xdr:rowOff>
    </xdr:from>
    <xdr:to>
      <xdr:col>9</xdr:col>
      <xdr:colOff>1596582</xdr:colOff>
      <xdr:row>15</xdr:row>
      <xdr:rowOff>225359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E7A3B2AA-D5F2-4469-976D-63DA76C5E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837" y="4825786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371559</xdr:rowOff>
    </xdr:from>
    <xdr:to>
      <xdr:col>9</xdr:col>
      <xdr:colOff>800390</xdr:colOff>
      <xdr:row>15</xdr:row>
      <xdr:rowOff>710411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C5521D23-9BF4-4705-BE2A-DB89234AF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59645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20781</xdr:rowOff>
    </xdr:from>
    <xdr:to>
      <xdr:col>9</xdr:col>
      <xdr:colOff>770507</xdr:colOff>
      <xdr:row>18</xdr:row>
      <xdr:rowOff>52783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48011EAC-6B1E-489B-8352-DC03D555A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29762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371559</xdr:rowOff>
    </xdr:from>
    <xdr:to>
      <xdr:col>9</xdr:col>
      <xdr:colOff>1178565</xdr:colOff>
      <xdr:row>15</xdr:row>
      <xdr:rowOff>710411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EB7D26BA-2C54-4637-9B05-5E257C2BA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7820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20781</xdr:rowOff>
    </xdr:from>
    <xdr:to>
      <xdr:col>9</xdr:col>
      <xdr:colOff>1148682</xdr:colOff>
      <xdr:row>18</xdr:row>
      <xdr:rowOff>52783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866B5EB8-7805-49B5-B2E6-32E800926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07937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371559</xdr:rowOff>
    </xdr:from>
    <xdr:to>
      <xdr:col>9</xdr:col>
      <xdr:colOff>1556739</xdr:colOff>
      <xdr:row>15</xdr:row>
      <xdr:rowOff>710411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95AE9B0B-0436-4D77-8C40-99720CEA9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5994" y="5318872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20781</xdr:rowOff>
    </xdr:from>
    <xdr:to>
      <xdr:col>9</xdr:col>
      <xdr:colOff>1526856</xdr:colOff>
      <xdr:row>18</xdr:row>
      <xdr:rowOff>52783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9BA4CA68-1FB7-46A1-9749-454CAFE1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6111" y="5764214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632123</xdr:rowOff>
    </xdr:from>
    <xdr:to>
      <xdr:col>9</xdr:col>
      <xdr:colOff>1180668</xdr:colOff>
      <xdr:row>13</xdr:row>
      <xdr:rowOff>32177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278C3C54-4447-47AD-8EEB-CE2CE921CA86}"/>
            </a:ext>
          </a:extLst>
        </xdr:cNvPr>
        <xdr:cNvSpPr/>
      </xdr:nvSpPr>
      <xdr:spPr>
        <a:xfrm>
          <a:off x="7557302" y="4453496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30707</xdr:rowOff>
    </xdr:from>
    <xdr:to>
      <xdr:col>9</xdr:col>
      <xdr:colOff>300227</xdr:colOff>
      <xdr:row>11</xdr:row>
      <xdr:rowOff>85931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5E855C91-8A26-44DE-B2F5-E002D6FD11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5477" y="3545006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632123</xdr:rowOff>
    </xdr:from>
    <xdr:to>
      <xdr:col>9</xdr:col>
      <xdr:colOff>880873</xdr:colOff>
      <xdr:row>13</xdr:row>
      <xdr:rowOff>23771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D972FE26-F1DC-4A59-B943-A161F44B79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6123" y="4453496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30707</xdr:rowOff>
    </xdr:from>
    <xdr:to>
      <xdr:col>9</xdr:col>
      <xdr:colOff>876909</xdr:colOff>
      <xdr:row>11</xdr:row>
      <xdr:rowOff>83286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CC1740F2-579D-497D-89E5-73FF9AE3F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2159" y="3545006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30707</xdr:rowOff>
    </xdr:from>
    <xdr:to>
      <xdr:col>9</xdr:col>
      <xdr:colOff>1453591</xdr:colOff>
      <xdr:row>11</xdr:row>
      <xdr:rowOff>84977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F555B97A-BC51-412E-AF27-DD16A49B04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48841" y="3545006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23860</xdr:rowOff>
    </xdr:from>
    <xdr:to>
      <xdr:col>9</xdr:col>
      <xdr:colOff>300227</xdr:colOff>
      <xdr:row>12</xdr:row>
      <xdr:rowOff>226627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A350FF52-528A-44CF-A0B4-E322594025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5477" y="3845233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23860</xdr:rowOff>
    </xdr:from>
    <xdr:to>
      <xdr:col>9</xdr:col>
      <xdr:colOff>869593</xdr:colOff>
      <xdr:row>12</xdr:row>
      <xdr:rowOff>229164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BEAEBFCC-9882-4B24-8113-5685FFFA9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4843" y="3845233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23860</xdr:rowOff>
    </xdr:from>
    <xdr:to>
      <xdr:col>9</xdr:col>
      <xdr:colOff>1448103</xdr:colOff>
      <xdr:row>12</xdr:row>
      <xdr:rowOff>236496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953F071E-CB1E-4FFA-9A71-0BD59D0F8D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4209" y="3845233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311223</xdr:rowOff>
    </xdr:from>
    <xdr:to>
      <xdr:col>9</xdr:col>
      <xdr:colOff>309371</xdr:colOff>
      <xdr:row>12</xdr:row>
      <xdr:rowOff>520720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26E6B94E-941B-496C-8297-53FA77758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5477" y="4132596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311223</xdr:rowOff>
    </xdr:from>
    <xdr:to>
      <xdr:col>9</xdr:col>
      <xdr:colOff>876909</xdr:colOff>
      <xdr:row>12</xdr:row>
      <xdr:rowOff>512144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8DD89E45-D8F7-434A-83BA-DFCCBF4E28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2159" y="4132596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311223</xdr:rowOff>
    </xdr:from>
    <xdr:to>
      <xdr:col>9</xdr:col>
      <xdr:colOff>1453591</xdr:colOff>
      <xdr:row>12</xdr:row>
      <xdr:rowOff>519538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1800D597-8901-4436-846A-DA5718D7EE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39697" y="4132596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632123</xdr:rowOff>
    </xdr:from>
    <xdr:to>
      <xdr:col>9</xdr:col>
      <xdr:colOff>309371</xdr:colOff>
      <xdr:row>13</xdr:row>
      <xdr:rowOff>33576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63A6BA20-7293-4B8C-A8A8-DAAA95D9D8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5477" y="4453496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30707</xdr:rowOff>
    </xdr:from>
    <xdr:to>
      <xdr:col>9</xdr:col>
      <xdr:colOff>1167598</xdr:colOff>
      <xdr:row>11</xdr:row>
      <xdr:rowOff>96136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AA17AEA1-0B4A-40C5-AF34-59CC7290D5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3704" y="3545006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30707</xdr:rowOff>
    </xdr:from>
    <xdr:to>
      <xdr:col>9</xdr:col>
      <xdr:colOff>1732161</xdr:colOff>
      <xdr:row>11</xdr:row>
      <xdr:rowOff>90089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133410D9-923F-470B-8128-2C5B300A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18267" y="3545006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23860</xdr:rowOff>
    </xdr:from>
    <xdr:to>
      <xdr:col>9</xdr:col>
      <xdr:colOff>591312</xdr:colOff>
      <xdr:row>12</xdr:row>
      <xdr:rowOff>225142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E29046A-90CD-48CD-B8BA-8E00524B7A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7418" y="3845233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23860</xdr:rowOff>
    </xdr:from>
    <xdr:to>
      <xdr:col>9</xdr:col>
      <xdr:colOff>1167598</xdr:colOff>
      <xdr:row>12</xdr:row>
      <xdr:rowOff>232261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3D8E67A4-40C0-446B-838B-2306282256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3704" y="3845233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311223</xdr:rowOff>
    </xdr:from>
    <xdr:to>
      <xdr:col>9</xdr:col>
      <xdr:colOff>591312</xdr:colOff>
      <xdr:row>12</xdr:row>
      <xdr:rowOff>515933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AB4C7A36-7E18-450C-9B02-21FA0C33D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7418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23860</xdr:rowOff>
    </xdr:from>
    <xdr:to>
      <xdr:col>9</xdr:col>
      <xdr:colOff>1732161</xdr:colOff>
      <xdr:row>12</xdr:row>
      <xdr:rowOff>232837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8BAE9FE8-7E68-4CF8-8A31-BC292049F7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18267" y="3845233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311223</xdr:rowOff>
    </xdr:from>
    <xdr:to>
      <xdr:col>9</xdr:col>
      <xdr:colOff>1167598</xdr:colOff>
      <xdr:row>12</xdr:row>
      <xdr:rowOff>515933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97C09317-EA9D-4FE3-86EB-6B39DBAF39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3704" y="4132596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311223</xdr:rowOff>
    </xdr:from>
    <xdr:to>
      <xdr:col>9</xdr:col>
      <xdr:colOff>1732161</xdr:colOff>
      <xdr:row>12</xdr:row>
      <xdr:rowOff>517724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D60ED0C0-6C37-45A5-BC71-9EDE4F26AB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18267" y="4132596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632123</xdr:rowOff>
    </xdr:from>
    <xdr:to>
      <xdr:col>9</xdr:col>
      <xdr:colOff>591312</xdr:colOff>
      <xdr:row>13</xdr:row>
      <xdr:rowOff>35052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F5112508-916E-4E25-B895-5821CB8B5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7418" y="4453496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30707</xdr:rowOff>
    </xdr:from>
    <xdr:to>
      <xdr:col>9</xdr:col>
      <xdr:colOff>591312</xdr:colOff>
      <xdr:row>11</xdr:row>
      <xdr:rowOff>93169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77D44B2-2965-427B-9519-ECEED8EC8B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7418" y="3545006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5F6B2B06-7A24-4688-9837-44A8329964F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257A9CC7-7F39-496B-BAC2-331FADD18585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29694409-816B-4039-9B86-1CAA153A9FC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4872854E-BB34-4C1C-9693-782A49EB2A8E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CE1FB19A-6D0B-48AA-B9F2-9BFFFD7C774A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E1EBA815-3E57-4AD8-9A93-6DBF0B27D4DD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3D9CB165-351B-4660-8782-DD0B41198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583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293495</xdr:colOff>
      <xdr:row>9</xdr:row>
      <xdr:rowOff>309309</xdr:rowOff>
    </xdr:from>
    <xdr:to>
      <xdr:col>5</xdr:col>
      <xdr:colOff>631679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63830402-58B2-4679-9C75-D4D1AA6E5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7295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43EA9F84-FB1C-4CF4-8323-A2CA3A046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C90EC8F0-1A24-4A84-B19F-F43304FAE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86A8461C-0B1D-433B-A2DF-A98C747E1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6</xdr:col>
      <xdr:colOff>69275</xdr:colOff>
      <xdr:row>9</xdr:row>
      <xdr:rowOff>380959</xdr:rowOff>
    </xdr:from>
    <xdr:to>
      <xdr:col>6</xdr:col>
      <xdr:colOff>407459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6AACDBB0-6ED9-4937-A1F0-4130BFA42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02235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281940</xdr:colOff>
      <xdr:row>0</xdr:row>
      <xdr:rowOff>0</xdr:rowOff>
    </xdr:from>
    <xdr:ext cx="1401884" cy="782442"/>
    <xdr:pic>
      <xdr:nvPicPr>
        <xdr:cNvPr id="154" name="Picture 153">
          <a:extLst>
            <a:ext uri="{FF2B5EF4-FFF2-40B4-BE49-F238E27FC236}">
              <a16:creationId xmlns:a16="http://schemas.microsoft.com/office/drawing/2014/main" id="{3E9E8B4C-AE02-41CA-B4E2-43BC6782F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9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59" name="Rectangle 158">
          <a:extLst>
            <a:ext uri="{FF2B5EF4-FFF2-40B4-BE49-F238E27FC236}">
              <a16:creationId xmlns:a16="http://schemas.microsoft.com/office/drawing/2014/main" id="{CF5BD721-A2D5-4364-8232-D3790DFF110D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60" name="Picture 13">
          <a:extLst>
            <a:ext uri="{FF2B5EF4-FFF2-40B4-BE49-F238E27FC236}">
              <a16:creationId xmlns:a16="http://schemas.microsoft.com/office/drawing/2014/main" id="{CA49E3AD-A040-4127-89AB-E81676ECE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61" name="Picture 17">
          <a:extLst>
            <a:ext uri="{FF2B5EF4-FFF2-40B4-BE49-F238E27FC236}">
              <a16:creationId xmlns:a16="http://schemas.microsoft.com/office/drawing/2014/main" id="{B2316CF3-4980-4AC4-8A16-E15FF9FFD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62" name="Picture 273">
          <a:extLst>
            <a:ext uri="{FF2B5EF4-FFF2-40B4-BE49-F238E27FC236}">
              <a16:creationId xmlns:a16="http://schemas.microsoft.com/office/drawing/2014/main" id="{23C692F3-74E0-463E-9061-C67EC53B9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63" name="Pentagone régulier 49">
          <a:extLst>
            <a:ext uri="{FF2B5EF4-FFF2-40B4-BE49-F238E27FC236}">
              <a16:creationId xmlns:a16="http://schemas.microsoft.com/office/drawing/2014/main" id="{C5D473C5-645A-488F-9F93-557D0C83FBE5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64" name="Freeform: Shape 163">
          <a:extLst>
            <a:ext uri="{FF2B5EF4-FFF2-40B4-BE49-F238E27FC236}">
              <a16:creationId xmlns:a16="http://schemas.microsoft.com/office/drawing/2014/main" id="{09CF5E15-0600-4A42-AE21-3AC4501EB628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65" name="Freeform: Shape 164">
          <a:extLst>
            <a:ext uri="{FF2B5EF4-FFF2-40B4-BE49-F238E27FC236}">
              <a16:creationId xmlns:a16="http://schemas.microsoft.com/office/drawing/2014/main" id="{9A91686D-0C6E-42A8-8F2A-EE079F6EAA2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66" name="Picture 248">
          <a:extLst>
            <a:ext uri="{FF2B5EF4-FFF2-40B4-BE49-F238E27FC236}">
              <a16:creationId xmlns:a16="http://schemas.microsoft.com/office/drawing/2014/main" id="{7605BEF6-E583-4E49-B2C2-B246BC75E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67" name="Picture 248">
          <a:extLst>
            <a:ext uri="{FF2B5EF4-FFF2-40B4-BE49-F238E27FC236}">
              <a16:creationId xmlns:a16="http://schemas.microsoft.com/office/drawing/2014/main" id="{40C1C08C-DD36-4AE8-933F-ECCDE5E54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68" name="Picture 248">
          <a:extLst>
            <a:ext uri="{FF2B5EF4-FFF2-40B4-BE49-F238E27FC236}">
              <a16:creationId xmlns:a16="http://schemas.microsoft.com/office/drawing/2014/main" id="{8193864A-B84A-4F9D-925F-A61939CC5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69" name="Picture 248">
          <a:extLst>
            <a:ext uri="{FF2B5EF4-FFF2-40B4-BE49-F238E27FC236}">
              <a16:creationId xmlns:a16="http://schemas.microsoft.com/office/drawing/2014/main" id="{EEFC13C8-D263-4BD4-B7F3-25E020637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70" name="Pentagone régulier 49">
          <a:extLst>
            <a:ext uri="{FF2B5EF4-FFF2-40B4-BE49-F238E27FC236}">
              <a16:creationId xmlns:a16="http://schemas.microsoft.com/office/drawing/2014/main" id="{2619CAD7-CA65-4885-9BF5-475A0D6D4337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71" name="Picture 13">
          <a:extLst>
            <a:ext uri="{FF2B5EF4-FFF2-40B4-BE49-F238E27FC236}">
              <a16:creationId xmlns:a16="http://schemas.microsoft.com/office/drawing/2014/main" id="{5FE8CFA5-8170-43AF-A870-41EF0D7C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72" name="Picture 13">
          <a:extLst>
            <a:ext uri="{FF2B5EF4-FFF2-40B4-BE49-F238E27FC236}">
              <a16:creationId xmlns:a16="http://schemas.microsoft.com/office/drawing/2014/main" id="{B2BB4564-BC5C-4842-B471-F4062F21A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73" name="Picture 13">
          <a:extLst>
            <a:ext uri="{FF2B5EF4-FFF2-40B4-BE49-F238E27FC236}">
              <a16:creationId xmlns:a16="http://schemas.microsoft.com/office/drawing/2014/main" id="{C12913CE-10FB-4046-B0D7-DAB4D5263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4A59B2D1-8AF2-4D9C-B2B0-6365C9B05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75" name="Picture 273">
          <a:extLst>
            <a:ext uri="{FF2B5EF4-FFF2-40B4-BE49-F238E27FC236}">
              <a16:creationId xmlns:a16="http://schemas.microsoft.com/office/drawing/2014/main" id="{086F5100-3775-46E2-B706-C8C781544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76" name="Picture 17">
          <a:extLst>
            <a:ext uri="{FF2B5EF4-FFF2-40B4-BE49-F238E27FC236}">
              <a16:creationId xmlns:a16="http://schemas.microsoft.com/office/drawing/2014/main" id="{07807970-C21C-4F52-9551-25F30A923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77" name="Picture 273">
          <a:extLst>
            <a:ext uri="{FF2B5EF4-FFF2-40B4-BE49-F238E27FC236}">
              <a16:creationId xmlns:a16="http://schemas.microsoft.com/office/drawing/2014/main" id="{DD0C5044-BD82-4951-ADD3-C18B88B29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78" name="Picture 17">
          <a:extLst>
            <a:ext uri="{FF2B5EF4-FFF2-40B4-BE49-F238E27FC236}">
              <a16:creationId xmlns:a16="http://schemas.microsoft.com/office/drawing/2014/main" id="{6818D220-0B74-41A0-88BB-D14C8C7C9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79" name="Picture 273">
          <a:extLst>
            <a:ext uri="{FF2B5EF4-FFF2-40B4-BE49-F238E27FC236}">
              <a16:creationId xmlns:a16="http://schemas.microsoft.com/office/drawing/2014/main" id="{A9942007-B294-4013-9644-0DE4540A9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80" name="Oval 179">
          <a:extLst>
            <a:ext uri="{FF2B5EF4-FFF2-40B4-BE49-F238E27FC236}">
              <a16:creationId xmlns:a16="http://schemas.microsoft.com/office/drawing/2014/main" id="{C7CE1D78-465B-4374-ACAA-FFE587F0F9C9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D01DAC6-5075-4E38-BA6B-01E39700A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27632B4-A71A-42F2-B33D-FFAB3A1E78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5CAFA143-FF0A-4E85-A011-8057434C1B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15548843-A081-4DE9-8A34-772E70120E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3FB392B-0D91-4C7D-AF77-659D0A51E2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EFFB170-80E6-42CA-B9A3-5C574FCF27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492338C-469B-4C76-81F2-0F574DBCE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71BA87F2-B9B6-45CD-AED9-69A3AE74B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BE3DAFC9-F73D-4E59-9F2B-F58B0502E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BA48102C-542B-4C2B-9A40-30C28B9C32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4C2613DB-27B0-4C84-B98C-F32BD85BDF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9D0CCDB8-2265-42CF-8F7E-D0BC5C6F67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C44DD688-3AC8-4121-B6B1-9E63794DA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F17ED6BB-551B-43C5-AB25-D6589A37F6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979EF66A-6ECF-46B4-8984-933A804084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6B739B2C-61AF-42CC-891B-0A8F8E6619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4C3BE1CD-E6C8-4C45-B63E-729F77BD70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A3C2C2C7-E397-41D5-AE21-36B325960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230992DB-73AD-484A-ADDA-B861AA4AEB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DC185A5B-D6B4-4828-8A68-0BCC7675C8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D595D3DA-1D4F-48E8-B4DB-97EF7676B8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21522139-88A1-4489-A634-00EA164F9556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B942F7B0-1125-438C-8D3C-7039A909EAA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6D55DB80-0A2A-41FD-9656-05838843F6AC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DDCD8C18-CADD-4713-8E9F-1FAA71F8551E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7297EAA7-9B4B-4681-A9AC-80ED6D4DB6EE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D08110C5-7123-4251-A326-109589FBA2BE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B6AFFFA-5989-4B6B-9054-DC4077A88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297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267516</xdr:colOff>
      <xdr:row>9</xdr:row>
      <xdr:rowOff>309309</xdr:rowOff>
    </xdr:from>
    <xdr:to>
      <xdr:col>6</xdr:col>
      <xdr:colOff>605700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7360C8DF-B5B5-4DB7-9540-2267945F3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00476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D8C3F4B7-DCB2-45E2-B0A2-0C894FEC5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2FDB46F4-718D-4C17-B0F3-BAA388248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608350AA-46F5-4EFF-9B91-29FE1A94D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7</xdr:col>
      <xdr:colOff>43297</xdr:colOff>
      <xdr:row>9</xdr:row>
      <xdr:rowOff>380959</xdr:rowOff>
    </xdr:from>
    <xdr:to>
      <xdr:col>7</xdr:col>
      <xdr:colOff>381481</xdr:colOff>
      <xdr:row>9</xdr:row>
      <xdr:rowOff>727658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4CD906BD-5392-427C-8081-5EF884582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75417" y="3078439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358140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id="{83822808-275F-425C-9C04-22C4801A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9110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025816D0-DDF0-4A45-8052-2CB9BD3391D8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id="{90D585C2-4411-484A-83F0-66D57E16C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id="{58F977E0-E497-4FB2-837F-8A91BB9E1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id="{5B1E6A0C-B49E-44D9-BC86-C7848363C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id="{E5682C7E-99A9-457C-A0F0-E18EB31663F7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id="{D28D364A-6688-4EEC-90EF-A049B99C0CDB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id="{7D2D38A0-30F8-4842-982B-3B292EF26FDC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id="{2EA84AA4-42D3-4BA3-9F80-C584D4D29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id="{FA6232A7-D1AB-4F1A-ABBD-0886B635E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80562C5E-A536-44B7-9A25-3B87DDBC7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id="{53620E8A-15CD-4334-8E80-E9EE035B8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13C7DAB7-5F4D-4056-9C97-720361E654B8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291ABF07-C649-4FFB-A4A8-28766C1D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63595D0A-644B-4CFA-B215-E1E5E8C10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6D1B6AFF-17E3-40CD-BB6A-477AA7060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E0AAD049-55AE-4EA3-8A8A-AB01FA8CA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BD2623EF-485D-4201-8951-3E1E69F05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B4F921CF-6A18-47CC-AEE9-D3D4234FB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15556699-1A01-49B2-8BDF-D4AE055A9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C5390761-85C0-40D8-AA43-645112FAA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640A52E9-5EC7-4480-B4B6-6674B7C99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5652F275-4E9B-4F24-8F5B-B4DA60EEA778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6DA9388-7352-4165-8A79-89754A22BA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D00F897B-8770-4C70-8B35-228D033B2C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85AB86F7-673C-48E8-B80B-C0AD0F12A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B5ADC7D0-B97F-4D08-B49C-A601EAC7F3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89CD1A12-FB8E-4A1E-985D-84AB3F13A9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E38D18E-C9B2-46E6-8576-5F198C98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6C9A9859-CD25-484A-9F0D-6A4FCFC79A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81170FE3-FDA7-460F-9AF2-C03ECBFC9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A7CA231A-8FE1-4A04-BA9F-8D5FBEC9B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ADEBE48F-9EAD-4C3C-AE28-BC4FFB615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E1DF094-C21F-437D-9297-571E7415CF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79226ADA-04F5-4C04-BE49-FFDC57D19E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7AC14749-2AB4-4B4D-9163-947D27F7A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E67D305-679B-4FD1-819A-43986DA34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21F9C520-2C78-4EAC-85C2-1856E1EFB1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BBA54100-D57E-4C35-8FA3-C57633D0FA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C02A32B7-EE90-4564-8308-642570CFDD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1FE1C15F-5D50-434E-9C97-55BA5CCAD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D396F140-6EDB-4A13-B0B8-2AB99BEDCA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FE661374-9D11-45C7-B195-D859E4290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E563EBDC-ED3D-408D-B108-5B5EAF2FFC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73F5C27F-0AE1-4876-B5B2-F473572D91F2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C81E4030-E813-4775-BA36-D3620781C34E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EBC29314-F7AD-4554-9961-0A6A74134A22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3D171111-64BC-4D80-AF9B-23808C5C1010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63A3D8BA-78C3-4C08-8FBA-38FE0456E2D7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5B894C35-6F34-408A-8018-21EB3481A9B7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B8DF2BBD-048F-4790-B854-B9B8FB6A3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67875" y="390525"/>
          <a:ext cx="7809653" cy="8102286"/>
        </a:xfrm>
        <a:prstGeom prst="rect">
          <a:avLst/>
        </a:prstGeom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284835</xdr:colOff>
      <xdr:row>9</xdr:row>
      <xdr:rowOff>309309</xdr:rowOff>
    </xdr:from>
    <xdr:to>
      <xdr:col>7</xdr:col>
      <xdr:colOff>623019</xdr:colOff>
      <xdr:row>9</xdr:row>
      <xdr:rowOff>647904</xdr:rowOff>
    </xdr:to>
    <xdr:pic>
      <xdr:nvPicPr>
        <xdr:cNvPr id="2" name="Picture 273">
          <a:extLst>
            <a:ext uri="{FF2B5EF4-FFF2-40B4-BE49-F238E27FC236}">
              <a16:creationId xmlns:a16="http://schemas.microsoft.com/office/drawing/2014/main" id="{E139B07D-51A3-4A18-B08A-BE3ACF61E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6955" y="3006789"/>
          <a:ext cx="338184" cy="338595"/>
        </a:xfrm>
        <a:prstGeom prst="rect">
          <a:avLst/>
        </a:prstGeom>
      </xdr:spPr>
    </xdr:pic>
    <xdr:clientData/>
  </xdr:twoCellAnchor>
  <xdr:oneCellAnchor>
    <xdr:from>
      <xdr:col>1</xdr:col>
      <xdr:colOff>795574</xdr:colOff>
      <xdr:row>24</xdr:row>
      <xdr:rowOff>270270</xdr:rowOff>
    </xdr:from>
    <xdr:ext cx="339908" cy="342900"/>
    <xdr:pic>
      <xdr:nvPicPr>
        <xdr:cNvPr id="4" name="Picture 239">
          <a:extLst>
            <a:ext uri="{FF2B5EF4-FFF2-40B4-BE49-F238E27FC236}">
              <a16:creationId xmlns:a16="http://schemas.microsoft.com/office/drawing/2014/main" id="{E29294B2-1624-4D26-8104-B47704306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734" y="8576070"/>
          <a:ext cx="339908" cy="342900"/>
        </a:xfrm>
        <a:prstGeom prst="rect">
          <a:avLst/>
        </a:prstGeom>
      </xdr:spPr>
    </xdr:pic>
    <xdr:clientData/>
  </xdr:oneCellAnchor>
  <xdr:twoCellAnchor>
    <xdr:from>
      <xdr:col>3</xdr:col>
      <xdr:colOff>827212</xdr:colOff>
      <xdr:row>24</xdr:row>
      <xdr:rowOff>275737</xdr:rowOff>
    </xdr:from>
    <xdr:to>
      <xdr:col>4</xdr:col>
      <xdr:colOff>160941</xdr:colOff>
      <xdr:row>24</xdr:row>
      <xdr:rowOff>607703</xdr:rowOff>
    </xdr:to>
    <xdr:pic>
      <xdr:nvPicPr>
        <xdr:cNvPr id="5" name="Picture 17">
          <a:extLst>
            <a:ext uri="{FF2B5EF4-FFF2-40B4-BE49-F238E27FC236}">
              <a16:creationId xmlns:a16="http://schemas.microsoft.com/office/drawing/2014/main" id="{8A86BEAE-8DA3-4D93-9082-473BD3938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62692" y="8581537"/>
          <a:ext cx="232889" cy="331966"/>
        </a:xfrm>
        <a:prstGeom prst="rect">
          <a:avLst/>
        </a:prstGeom>
      </xdr:spPr>
    </xdr:pic>
    <xdr:clientData/>
  </xdr:twoCellAnchor>
  <xdr:twoCellAnchor>
    <xdr:from>
      <xdr:col>7</xdr:col>
      <xdr:colOff>349110</xdr:colOff>
      <xdr:row>24</xdr:row>
      <xdr:rowOff>273993</xdr:rowOff>
    </xdr:from>
    <xdr:to>
      <xdr:col>7</xdr:col>
      <xdr:colOff>687294</xdr:colOff>
      <xdr:row>24</xdr:row>
      <xdr:rowOff>612588</xdr:rowOff>
    </xdr:to>
    <xdr:pic>
      <xdr:nvPicPr>
        <xdr:cNvPr id="7" name="Picture 273">
          <a:extLst>
            <a:ext uri="{FF2B5EF4-FFF2-40B4-BE49-F238E27FC236}">
              <a16:creationId xmlns:a16="http://schemas.microsoft.com/office/drawing/2014/main" id="{A39E32B0-E2C5-4AA1-A29F-30653F1F2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81230" y="8579793"/>
          <a:ext cx="338184" cy="338595"/>
        </a:xfrm>
        <a:prstGeom prst="rect">
          <a:avLst/>
        </a:prstGeom>
      </xdr:spPr>
    </xdr:pic>
    <xdr:clientData/>
  </xdr:twoCellAnchor>
  <xdr:twoCellAnchor>
    <xdr:from>
      <xdr:col>1</xdr:col>
      <xdr:colOff>2</xdr:colOff>
      <xdr:row>12</xdr:row>
      <xdr:rowOff>147164</xdr:rowOff>
    </xdr:from>
    <xdr:to>
      <xdr:col>1</xdr:col>
      <xdr:colOff>338186</xdr:colOff>
      <xdr:row>12</xdr:row>
      <xdr:rowOff>493863</xdr:rowOff>
    </xdr:to>
    <xdr:pic>
      <xdr:nvPicPr>
        <xdr:cNvPr id="8" name="Picture 272">
          <a:extLst>
            <a:ext uri="{FF2B5EF4-FFF2-40B4-BE49-F238E27FC236}">
              <a16:creationId xmlns:a16="http://schemas.microsoft.com/office/drawing/2014/main" id="{63F913B7-DDE3-4A14-9CB5-6C349BE8C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162" y="3964784"/>
          <a:ext cx="338184" cy="346699"/>
        </a:xfrm>
        <a:prstGeom prst="rect">
          <a:avLst/>
        </a:prstGeom>
      </xdr:spPr>
    </xdr:pic>
    <xdr:clientData/>
  </xdr:twoCellAnchor>
  <xdr:oneCellAnchor>
    <xdr:from>
      <xdr:col>6</xdr:col>
      <xdr:colOff>312420</xdr:colOff>
      <xdr:row>0</xdr:row>
      <xdr:rowOff>0</xdr:rowOff>
    </xdr:from>
    <xdr:ext cx="1401884" cy="782442"/>
    <xdr:pic>
      <xdr:nvPicPr>
        <xdr:cNvPr id="163" name="Picture 162">
          <a:extLst>
            <a:ext uri="{FF2B5EF4-FFF2-40B4-BE49-F238E27FC236}">
              <a16:creationId xmlns:a16="http://schemas.microsoft.com/office/drawing/2014/main" id="{7051DBDA-FF0A-439A-9A03-EA83C9DF6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5380" y="0"/>
          <a:ext cx="1401884" cy="782442"/>
        </a:xfrm>
        <a:prstGeom prst="rect">
          <a:avLst/>
        </a:prstGeom>
      </xdr:spPr>
    </xdr:pic>
    <xdr:clientData/>
  </xdr:oneCellAnchor>
  <xdr:twoCellAnchor>
    <xdr:from>
      <xdr:col>9</xdr:col>
      <xdr:colOff>0</xdr:colOff>
      <xdr:row>9</xdr:row>
      <xdr:rowOff>0</xdr:rowOff>
    </xdr:from>
    <xdr:to>
      <xdr:col>9</xdr:col>
      <xdr:colOff>1780525</xdr:colOff>
      <xdr:row>18</xdr:row>
      <xdr:rowOff>268813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EBA9C48A-391D-4FD8-B509-38D67112E752}"/>
            </a:ext>
          </a:extLst>
        </xdr:cNvPr>
        <xdr:cNvSpPr/>
      </xdr:nvSpPr>
      <xdr:spPr>
        <a:xfrm>
          <a:off x="6598920" y="2697480"/>
          <a:ext cx="1780525" cy="3636853"/>
        </a:xfrm>
        <a:prstGeom prst="rect">
          <a:avLst/>
        </a:prstGeom>
        <a:solidFill>
          <a:srgbClr val="E6F1F9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90032</xdr:colOff>
      <xdr:row>14</xdr:row>
      <xdr:rowOff>31100</xdr:rowOff>
    </xdr:from>
    <xdr:to>
      <xdr:col>9</xdr:col>
      <xdr:colOff>427195</xdr:colOff>
      <xdr:row>15</xdr:row>
      <xdr:rowOff>217966</xdr:rowOff>
    </xdr:to>
    <xdr:pic>
      <xdr:nvPicPr>
        <xdr:cNvPr id="108" name="Picture 13">
          <a:extLst>
            <a:ext uri="{FF2B5EF4-FFF2-40B4-BE49-F238E27FC236}">
              <a16:creationId xmlns:a16="http://schemas.microsoft.com/office/drawing/2014/main" id="{29FEBA99-7AD1-4A7C-B2C3-93A3693A7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88952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85052</xdr:colOff>
      <xdr:row>15</xdr:row>
      <xdr:rowOff>364166</xdr:rowOff>
    </xdr:from>
    <xdr:to>
      <xdr:col>9</xdr:col>
      <xdr:colOff>422215</xdr:colOff>
      <xdr:row>15</xdr:row>
      <xdr:rowOff>703018</xdr:rowOff>
    </xdr:to>
    <xdr:pic>
      <xdr:nvPicPr>
        <xdr:cNvPr id="109" name="Picture 17">
          <a:extLst>
            <a:ext uri="{FF2B5EF4-FFF2-40B4-BE49-F238E27FC236}">
              <a16:creationId xmlns:a16="http://schemas.microsoft.com/office/drawing/2014/main" id="{7F4ADE6D-ACBD-4A59-BEF4-610B5A400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8397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55170</xdr:colOff>
      <xdr:row>16</xdr:row>
      <xdr:rowOff>9408</xdr:rowOff>
    </xdr:from>
    <xdr:to>
      <xdr:col>9</xdr:col>
      <xdr:colOff>392333</xdr:colOff>
      <xdr:row>18</xdr:row>
      <xdr:rowOff>39818</xdr:rowOff>
    </xdr:to>
    <xdr:pic>
      <xdr:nvPicPr>
        <xdr:cNvPr id="110" name="Picture 273">
          <a:extLst>
            <a:ext uri="{FF2B5EF4-FFF2-40B4-BE49-F238E27FC236}">
              <a16:creationId xmlns:a16="http://schemas.microsoft.com/office/drawing/2014/main" id="{DBC52E05-90DA-40C3-9773-EC4854B22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4090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146702</xdr:colOff>
      <xdr:row>9</xdr:row>
      <xdr:rowOff>475330</xdr:rowOff>
    </xdr:from>
    <xdr:to>
      <xdr:col>9</xdr:col>
      <xdr:colOff>371544</xdr:colOff>
      <xdr:row>9</xdr:row>
      <xdr:rowOff>722044</xdr:rowOff>
    </xdr:to>
    <xdr:sp macro="" textlink="">
      <xdr:nvSpPr>
        <xdr:cNvPr id="111" name="Pentagone régulier 49">
          <a:extLst>
            <a:ext uri="{FF2B5EF4-FFF2-40B4-BE49-F238E27FC236}">
              <a16:creationId xmlns:a16="http://schemas.microsoft.com/office/drawing/2014/main" id="{DA7EE0F2-299E-431E-AA74-F7F05F3C8DA9}"/>
            </a:ext>
          </a:extLst>
        </xdr:cNvPr>
        <xdr:cNvSpPr>
          <a:spLocks noChangeAspect="1"/>
        </xdr:cNvSpPr>
      </xdr:nvSpPr>
      <xdr:spPr>
        <a:xfrm>
          <a:off x="6745622" y="3172810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1308867</xdr:colOff>
      <xdr:row>9</xdr:row>
      <xdr:rowOff>470349</xdr:rowOff>
    </xdr:from>
    <xdr:to>
      <xdr:col>9</xdr:col>
      <xdr:colOff>1423166</xdr:colOff>
      <xdr:row>9</xdr:row>
      <xdr:rowOff>720467</xdr:rowOff>
    </xdr:to>
    <xdr:sp macro="" textlink="">
      <xdr:nvSpPr>
        <xdr:cNvPr id="112" name="Freeform: Shape 111">
          <a:extLst>
            <a:ext uri="{FF2B5EF4-FFF2-40B4-BE49-F238E27FC236}">
              <a16:creationId xmlns:a16="http://schemas.microsoft.com/office/drawing/2014/main" id="{BFB187A6-AA4D-41C9-A74A-27C1E578A360}"/>
            </a:ext>
          </a:extLst>
        </xdr:cNvPr>
        <xdr:cNvSpPr/>
      </xdr:nvSpPr>
      <xdr:spPr>
        <a:xfrm>
          <a:off x="7907787" y="3167829"/>
          <a:ext cx="114299" cy="250118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972084</xdr:colOff>
      <xdr:row>9</xdr:row>
      <xdr:rowOff>474855</xdr:rowOff>
    </xdr:from>
    <xdr:to>
      <xdr:col>9</xdr:col>
      <xdr:colOff>1086383</xdr:colOff>
      <xdr:row>9</xdr:row>
      <xdr:rowOff>716599</xdr:rowOff>
    </xdr:to>
    <xdr:sp macro="" textlink="">
      <xdr:nvSpPr>
        <xdr:cNvPr id="113" name="Freeform: Shape 112">
          <a:extLst>
            <a:ext uri="{FF2B5EF4-FFF2-40B4-BE49-F238E27FC236}">
              <a16:creationId xmlns:a16="http://schemas.microsoft.com/office/drawing/2014/main" id="{457AF355-15C0-4FE8-9581-5E4B94B2087F}"/>
            </a:ext>
          </a:extLst>
        </xdr:cNvPr>
        <xdr:cNvSpPr/>
      </xdr:nvSpPr>
      <xdr:spPr>
        <a:xfrm>
          <a:off x="7571004" y="3172335"/>
          <a:ext cx="114299" cy="241744"/>
        </a:xfrm>
        <a:custGeom>
          <a:avLst/>
          <a:gdLst>
            <a:gd name="connsiteX0" fmla="*/ 114300 w 114300"/>
            <a:gd name="connsiteY0" fmla="*/ 0 h 247650"/>
            <a:gd name="connsiteX1" fmla="*/ 114300 w 114300"/>
            <a:gd name="connsiteY1" fmla="*/ 247650 h 247650"/>
            <a:gd name="connsiteX2" fmla="*/ 45720 w 114300"/>
            <a:gd name="connsiteY2" fmla="*/ 247650 h 247650"/>
            <a:gd name="connsiteX3" fmla="*/ 0 w 114300"/>
            <a:gd name="connsiteY3" fmla="*/ 95250 h 247650"/>
            <a:gd name="connsiteX4" fmla="*/ 114300 w 114300"/>
            <a:gd name="connsiteY4" fmla="*/ 0 h 2476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14300" h="247650">
              <a:moveTo>
                <a:pt x="114300" y="0"/>
              </a:moveTo>
              <a:lnTo>
                <a:pt x="114300" y="247650"/>
              </a:lnTo>
              <a:lnTo>
                <a:pt x="45720" y="247650"/>
              </a:lnTo>
              <a:lnTo>
                <a:pt x="0" y="95250"/>
              </a:lnTo>
              <a:lnTo>
                <a:pt x="114300" y="0"/>
              </a:lnTo>
              <a:close/>
            </a:path>
          </a:pathLst>
        </a:cu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149705</xdr:colOff>
      <xdr:row>9</xdr:row>
      <xdr:rowOff>14095</xdr:rowOff>
    </xdr:from>
    <xdr:to>
      <xdr:col>9</xdr:col>
      <xdr:colOff>486484</xdr:colOff>
      <xdr:row>9</xdr:row>
      <xdr:rowOff>367805</xdr:rowOff>
    </xdr:to>
    <xdr:pic>
      <xdr:nvPicPr>
        <xdr:cNvPr id="114" name="Picture 248">
          <a:extLst>
            <a:ext uri="{FF2B5EF4-FFF2-40B4-BE49-F238E27FC236}">
              <a16:creationId xmlns:a16="http://schemas.microsoft.com/office/drawing/2014/main" id="{47D85202-C0E6-41D3-A17D-C69DDC70E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6748625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529264</xdr:colOff>
      <xdr:row>9</xdr:row>
      <xdr:rowOff>14095</xdr:rowOff>
    </xdr:from>
    <xdr:to>
      <xdr:col>9</xdr:col>
      <xdr:colOff>866043</xdr:colOff>
      <xdr:row>9</xdr:row>
      <xdr:rowOff>367805</xdr:rowOff>
    </xdr:to>
    <xdr:pic>
      <xdr:nvPicPr>
        <xdr:cNvPr id="115" name="Picture 248">
          <a:extLst>
            <a:ext uri="{FF2B5EF4-FFF2-40B4-BE49-F238E27FC236}">
              <a16:creationId xmlns:a16="http://schemas.microsoft.com/office/drawing/2014/main" id="{D7A5CA62-F708-4085-A399-DFF64CD06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128184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908822</xdr:colOff>
      <xdr:row>9</xdr:row>
      <xdr:rowOff>14095</xdr:rowOff>
    </xdr:from>
    <xdr:to>
      <xdr:col>9</xdr:col>
      <xdr:colOff>1245601</xdr:colOff>
      <xdr:row>9</xdr:row>
      <xdr:rowOff>367805</xdr:rowOff>
    </xdr:to>
    <xdr:pic>
      <xdr:nvPicPr>
        <xdr:cNvPr id="124" name="Picture 248">
          <a:extLst>
            <a:ext uri="{FF2B5EF4-FFF2-40B4-BE49-F238E27FC236}">
              <a16:creationId xmlns:a16="http://schemas.microsoft.com/office/drawing/2014/main" id="{DFEB7EA4-472D-45EE-9D6C-BBC31F4C2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507742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1288381</xdr:colOff>
      <xdr:row>9</xdr:row>
      <xdr:rowOff>14095</xdr:rowOff>
    </xdr:from>
    <xdr:to>
      <xdr:col>9</xdr:col>
      <xdr:colOff>1625160</xdr:colOff>
      <xdr:row>9</xdr:row>
      <xdr:rowOff>367805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id="{529E1826-723B-4246-91E7-222DF1328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/>
      </xdr:blipFill>
      <xdr:spPr>
        <a:xfrm>
          <a:off x="7887301" y="2711575"/>
          <a:ext cx="336779" cy="353710"/>
        </a:xfrm>
        <a:prstGeom prst="rect">
          <a:avLst/>
        </a:prstGeom>
      </xdr:spPr>
    </xdr:pic>
    <xdr:clientData/>
  </xdr:twoCellAnchor>
  <xdr:twoCellAnchor>
    <xdr:from>
      <xdr:col>9</xdr:col>
      <xdr:colOff>540150</xdr:colOff>
      <xdr:row>9</xdr:row>
      <xdr:rowOff>469409</xdr:rowOff>
    </xdr:from>
    <xdr:to>
      <xdr:col>9</xdr:col>
      <xdr:colOff>764992</xdr:colOff>
      <xdr:row>9</xdr:row>
      <xdr:rowOff>716123</xdr:rowOff>
    </xdr:to>
    <xdr:sp macro="" textlink="">
      <xdr:nvSpPr>
        <xdr:cNvPr id="126" name="Pentagone régulier 49">
          <a:extLst>
            <a:ext uri="{FF2B5EF4-FFF2-40B4-BE49-F238E27FC236}">
              <a16:creationId xmlns:a16="http://schemas.microsoft.com/office/drawing/2014/main" id="{E26EDB9E-C1D8-4324-9AE5-95F56998F17E}"/>
            </a:ext>
          </a:extLst>
        </xdr:cNvPr>
        <xdr:cNvSpPr>
          <a:spLocks noChangeAspect="1"/>
        </xdr:cNvSpPr>
      </xdr:nvSpPr>
      <xdr:spPr>
        <a:xfrm>
          <a:off x="7139070" y="3166889"/>
          <a:ext cx="224842" cy="246714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9</xdr:col>
      <xdr:colOff>479828</xdr:colOff>
      <xdr:row>14</xdr:row>
      <xdr:rowOff>31100</xdr:rowOff>
    </xdr:from>
    <xdr:to>
      <xdr:col>9</xdr:col>
      <xdr:colOff>816991</xdr:colOff>
      <xdr:row>15</xdr:row>
      <xdr:rowOff>217966</xdr:rowOff>
    </xdr:to>
    <xdr:pic>
      <xdr:nvPicPr>
        <xdr:cNvPr id="127" name="Picture 13">
          <a:extLst>
            <a:ext uri="{FF2B5EF4-FFF2-40B4-BE49-F238E27FC236}">
              <a16:creationId xmlns:a16="http://schemas.microsoft.com/office/drawing/2014/main" id="{AE56D266-B89B-4F6D-9150-33CA0BCA1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78748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869624</xdr:colOff>
      <xdr:row>14</xdr:row>
      <xdr:rowOff>31100</xdr:rowOff>
    </xdr:from>
    <xdr:to>
      <xdr:col>9</xdr:col>
      <xdr:colOff>1206787</xdr:colOff>
      <xdr:row>15</xdr:row>
      <xdr:rowOff>217966</xdr:rowOff>
    </xdr:to>
    <xdr:pic>
      <xdr:nvPicPr>
        <xdr:cNvPr id="128" name="Picture 13">
          <a:extLst>
            <a:ext uri="{FF2B5EF4-FFF2-40B4-BE49-F238E27FC236}">
              <a16:creationId xmlns:a16="http://schemas.microsoft.com/office/drawing/2014/main" id="{9781860C-5FA6-49EF-8768-57A6424F3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8544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1259419</xdr:colOff>
      <xdr:row>14</xdr:row>
      <xdr:rowOff>31100</xdr:rowOff>
    </xdr:from>
    <xdr:to>
      <xdr:col>9</xdr:col>
      <xdr:colOff>1596582</xdr:colOff>
      <xdr:row>15</xdr:row>
      <xdr:rowOff>217966</xdr:rowOff>
    </xdr:to>
    <xdr:pic>
      <xdr:nvPicPr>
        <xdr:cNvPr id="129" name="Picture 13">
          <a:extLst>
            <a:ext uri="{FF2B5EF4-FFF2-40B4-BE49-F238E27FC236}">
              <a16:creationId xmlns:a16="http://schemas.microsoft.com/office/drawing/2014/main" id="{AE54A308-9CE7-4867-BA96-DC28D7653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8339" y="4816460"/>
          <a:ext cx="337163" cy="346886"/>
        </a:xfrm>
        <a:prstGeom prst="rect">
          <a:avLst/>
        </a:prstGeom>
      </xdr:spPr>
    </xdr:pic>
    <xdr:clientData/>
  </xdr:twoCellAnchor>
  <xdr:twoCellAnchor>
    <xdr:from>
      <xdr:col>9</xdr:col>
      <xdr:colOff>463227</xdr:colOff>
      <xdr:row>15</xdr:row>
      <xdr:rowOff>364166</xdr:rowOff>
    </xdr:from>
    <xdr:to>
      <xdr:col>9</xdr:col>
      <xdr:colOff>800390</xdr:colOff>
      <xdr:row>15</xdr:row>
      <xdr:rowOff>703018</xdr:rowOff>
    </xdr:to>
    <xdr:pic>
      <xdr:nvPicPr>
        <xdr:cNvPr id="130" name="Picture 17">
          <a:extLst>
            <a:ext uri="{FF2B5EF4-FFF2-40B4-BE49-F238E27FC236}">
              <a16:creationId xmlns:a16="http://schemas.microsoft.com/office/drawing/2014/main" id="{88EBFF0E-1698-4FC6-8BC1-195E84736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62147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433344</xdr:colOff>
      <xdr:row>16</xdr:row>
      <xdr:rowOff>9408</xdr:rowOff>
    </xdr:from>
    <xdr:to>
      <xdr:col>9</xdr:col>
      <xdr:colOff>770507</xdr:colOff>
      <xdr:row>18</xdr:row>
      <xdr:rowOff>39818</xdr:rowOff>
    </xdr:to>
    <xdr:pic>
      <xdr:nvPicPr>
        <xdr:cNvPr id="131" name="Picture 273">
          <a:extLst>
            <a:ext uri="{FF2B5EF4-FFF2-40B4-BE49-F238E27FC236}">
              <a16:creationId xmlns:a16="http://schemas.microsoft.com/office/drawing/2014/main" id="{3C7CE9FE-93E5-4839-93F1-645A79475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32264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841402</xdr:colOff>
      <xdr:row>15</xdr:row>
      <xdr:rowOff>364166</xdr:rowOff>
    </xdr:from>
    <xdr:to>
      <xdr:col>9</xdr:col>
      <xdr:colOff>1178565</xdr:colOff>
      <xdr:row>15</xdr:row>
      <xdr:rowOff>703018</xdr:rowOff>
    </xdr:to>
    <xdr:pic>
      <xdr:nvPicPr>
        <xdr:cNvPr id="132" name="Picture 17">
          <a:extLst>
            <a:ext uri="{FF2B5EF4-FFF2-40B4-BE49-F238E27FC236}">
              <a16:creationId xmlns:a16="http://schemas.microsoft.com/office/drawing/2014/main" id="{821A3D9F-17E1-4F8E-97DC-A4B192725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40322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811519</xdr:colOff>
      <xdr:row>16</xdr:row>
      <xdr:rowOff>9408</xdr:rowOff>
    </xdr:from>
    <xdr:to>
      <xdr:col>9</xdr:col>
      <xdr:colOff>1148682</xdr:colOff>
      <xdr:row>18</xdr:row>
      <xdr:rowOff>39818</xdr:rowOff>
    </xdr:to>
    <xdr:pic>
      <xdr:nvPicPr>
        <xdr:cNvPr id="133" name="Picture 273">
          <a:extLst>
            <a:ext uri="{FF2B5EF4-FFF2-40B4-BE49-F238E27FC236}">
              <a16:creationId xmlns:a16="http://schemas.microsoft.com/office/drawing/2014/main" id="{32E7ADAF-7E5A-4B28-8A9D-DCF16D382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39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1219576</xdr:colOff>
      <xdr:row>15</xdr:row>
      <xdr:rowOff>364166</xdr:rowOff>
    </xdr:from>
    <xdr:to>
      <xdr:col>9</xdr:col>
      <xdr:colOff>1556739</xdr:colOff>
      <xdr:row>15</xdr:row>
      <xdr:rowOff>703018</xdr:rowOff>
    </xdr:to>
    <xdr:pic>
      <xdr:nvPicPr>
        <xdr:cNvPr id="134" name="Picture 17">
          <a:extLst>
            <a:ext uri="{FF2B5EF4-FFF2-40B4-BE49-F238E27FC236}">
              <a16:creationId xmlns:a16="http://schemas.microsoft.com/office/drawing/2014/main" id="{1F84CFB8-4338-4AD1-9BC1-19A192A54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496" y="5309546"/>
          <a:ext cx="337163" cy="338852"/>
        </a:xfrm>
        <a:prstGeom prst="rect">
          <a:avLst/>
        </a:prstGeom>
      </xdr:spPr>
    </xdr:pic>
    <xdr:clientData/>
  </xdr:twoCellAnchor>
  <xdr:twoCellAnchor>
    <xdr:from>
      <xdr:col>9</xdr:col>
      <xdr:colOff>1189693</xdr:colOff>
      <xdr:row>16</xdr:row>
      <xdr:rowOff>9408</xdr:rowOff>
    </xdr:from>
    <xdr:to>
      <xdr:col>9</xdr:col>
      <xdr:colOff>1526856</xdr:colOff>
      <xdr:row>18</xdr:row>
      <xdr:rowOff>39818</xdr:rowOff>
    </xdr:to>
    <xdr:pic>
      <xdr:nvPicPr>
        <xdr:cNvPr id="135" name="Picture 273">
          <a:extLst>
            <a:ext uri="{FF2B5EF4-FFF2-40B4-BE49-F238E27FC236}">
              <a16:creationId xmlns:a16="http://schemas.microsoft.com/office/drawing/2014/main" id="{653A456C-EE0B-4F35-A054-7D8F65AF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8613" y="5754888"/>
          <a:ext cx="337163" cy="350450"/>
        </a:xfrm>
        <a:prstGeom prst="rect">
          <a:avLst/>
        </a:prstGeom>
      </xdr:spPr>
    </xdr:pic>
    <xdr:clientData/>
  </xdr:twoCellAnchor>
  <xdr:twoCellAnchor>
    <xdr:from>
      <xdr:col>9</xdr:col>
      <xdr:colOff>960884</xdr:colOff>
      <xdr:row>12</xdr:row>
      <xdr:rowOff>626550</xdr:rowOff>
    </xdr:from>
    <xdr:to>
      <xdr:col>9</xdr:col>
      <xdr:colOff>1180668</xdr:colOff>
      <xdr:row>13</xdr:row>
      <xdr:rowOff>26377</xdr:rowOff>
    </xdr:to>
    <xdr:sp macro="" textlink="">
      <xdr:nvSpPr>
        <xdr:cNvPr id="136" name="Oval 135">
          <a:extLst>
            <a:ext uri="{FF2B5EF4-FFF2-40B4-BE49-F238E27FC236}">
              <a16:creationId xmlns:a16="http://schemas.microsoft.com/office/drawing/2014/main" id="{FA5D4E85-3C33-43DA-B9BB-26EDA124BFA0}"/>
            </a:ext>
          </a:extLst>
        </xdr:cNvPr>
        <xdr:cNvSpPr/>
      </xdr:nvSpPr>
      <xdr:spPr>
        <a:xfrm>
          <a:off x="7559804" y="4444170"/>
          <a:ext cx="219784" cy="207547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9</xdr:col>
      <xdr:colOff>99059</xdr:colOff>
      <xdr:row>10</xdr:row>
      <xdr:rowOff>30480</xdr:rowOff>
    </xdr:from>
    <xdr:to>
      <xdr:col>9</xdr:col>
      <xdr:colOff>300227</xdr:colOff>
      <xdr:row>11</xdr:row>
      <xdr:rowOff>81154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579D1FB1-5B52-4C10-AB16-FD787634DD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8430" t="13500" r="32888" b="17500"/>
        <a:stretch/>
      </xdr:blipFill>
      <xdr:spPr>
        <a:xfrm>
          <a:off x="6697979" y="3535680"/>
          <a:ext cx="201168" cy="203074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679705</xdr:colOff>
      <xdr:row>12</xdr:row>
      <xdr:rowOff>626550</xdr:rowOff>
    </xdr:from>
    <xdr:to>
      <xdr:col>9</xdr:col>
      <xdr:colOff>880873</xdr:colOff>
      <xdr:row>13</xdr:row>
      <xdr:rowOff>17971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447A03CF-B7E5-4894-A172-C04762CE5E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9986" t="16429" r="21329" b="14573"/>
        <a:stretch/>
      </xdr:blipFill>
      <xdr:spPr>
        <a:xfrm>
          <a:off x="7278625" y="4444170"/>
          <a:ext cx="201168" cy="199141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10</xdr:row>
      <xdr:rowOff>30480</xdr:rowOff>
    </xdr:from>
    <xdr:to>
      <xdr:col>9</xdr:col>
      <xdr:colOff>876909</xdr:colOff>
      <xdr:row>11</xdr:row>
      <xdr:rowOff>78509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3363964B-B63C-47CD-92EC-999A86B44D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089" t="16797" r="20838" b="14419"/>
        <a:stretch/>
      </xdr:blipFill>
      <xdr:spPr>
        <a:xfrm>
          <a:off x="7274661" y="3535680"/>
          <a:ext cx="201168" cy="20042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1252423</xdr:colOff>
      <xdr:row>10</xdr:row>
      <xdr:rowOff>30480</xdr:rowOff>
    </xdr:from>
    <xdr:to>
      <xdr:col>9</xdr:col>
      <xdr:colOff>1453591</xdr:colOff>
      <xdr:row>11</xdr:row>
      <xdr:rowOff>80200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2F9E84F2-D4D2-46BF-9728-3835CB912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252" t="16143" r="20641" b="14429"/>
        <a:stretch/>
      </xdr:blipFill>
      <xdr:spPr>
        <a:xfrm>
          <a:off x="7851343" y="3535680"/>
          <a:ext cx="201168" cy="202120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18287</xdr:rowOff>
    </xdr:from>
    <xdr:to>
      <xdr:col>9</xdr:col>
      <xdr:colOff>300227</xdr:colOff>
      <xdr:row>12</xdr:row>
      <xdr:rowOff>221054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5E748EC0-9A3D-4752-8792-EEC6D180E4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9886" t="15665" r="20658" b="14725"/>
        <a:stretch/>
      </xdr:blipFill>
      <xdr:spPr>
        <a:xfrm>
          <a:off x="6697979" y="3835907"/>
          <a:ext cx="201168" cy="20276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668425</xdr:colOff>
      <xdr:row>12</xdr:row>
      <xdr:rowOff>18287</xdr:rowOff>
    </xdr:from>
    <xdr:to>
      <xdr:col>9</xdr:col>
      <xdr:colOff>869593</xdr:colOff>
      <xdr:row>12</xdr:row>
      <xdr:rowOff>223591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60BA15D2-837A-4DFA-951A-7CDA920F5E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0296" t="16071" r="20783" b="14391"/>
        <a:stretch/>
      </xdr:blipFill>
      <xdr:spPr>
        <a:xfrm>
          <a:off x="7267345" y="3835907"/>
          <a:ext cx="201168" cy="205304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1237791</xdr:colOff>
      <xdr:row>12</xdr:row>
      <xdr:rowOff>18287</xdr:rowOff>
    </xdr:from>
    <xdr:to>
      <xdr:col>9</xdr:col>
      <xdr:colOff>1448103</xdr:colOff>
      <xdr:row>12</xdr:row>
      <xdr:rowOff>230923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568F3D53-27BF-4CAD-8B6B-F15AA58270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40395" t="15909" r="20744" b="15267"/>
        <a:stretch/>
      </xdr:blipFill>
      <xdr:spPr>
        <a:xfrm>
          <a:off x="7836711" y="3835907"/>
          <a:ext cx="210312" cy="21263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305650</xdr:rowOff>
    </xdr:from>
    <xdr:to>
      <xdr:col>9</xdr:col>
      <xdr:colOff>309371</xdr:colOff>
      <xdr:row>12</xdr:row>
      <xdr:rowOff>515147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9A93E069-1F40-45AE-87FF-5E5FCAE50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40296" t="16427" r="20603" b="14391"/>
        <a:stretch/>
      </xdr:blipFill>
      <xdr:spPr>
        <a:xfrm>
          <a:off x="6697979" y="4123270"/>
          <a:ext cx="210312" cy="209497"/>
        </a:xfrm>
        <a:prstGeom prst="ellipse">
          <a:avLst/>
        </a:prstGeom>
      </xdr:spPr>
    </xdr:pic>
    <xdr:clientData/>
  </xdr:twoCellAnchor>
  <xdr:twoCellAnchor editAs="oneCell">
    <xdr:from>
      <xdr:col>9</xdr:col>
      <xdr:colOff>675741</xdr:colOff>
      <xdr:row>12</xdr:row>
      <xdr:rowOff>305650</xdr:rowOff>
    </xdr:from>
    <xdr:to>
      <xdr:col>9</xdr:col>
      <xdr:colOff>876909</xdr:colOff>
      <xdr:row>12</xdr:row>
      <xdr:rowOff>506571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6F3B43C5-B132-4177-AD81-6EB2C5681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40295" t="16247" r="20602" b="14391"/>
        <a:stretch/>
      </xdr:blipFill>
      <xdr:spPr>
        <a:xfrm>
          <a:off x="7274661" y="4123270"/>
          <a:ext cx="201168" cy="200921"/>
        </a:xfrm>
        <a:prstGeom prst="ellipse">
          <a:avLst/>
        </a:prstGeom>
      </xdr:spPr>
    </xdr:pic>
    <xdr:clientData/>
  </xdr:twoCellAnchor>
  <xdr:twoCellAnchor editAs="oneCell">
    <xdr:from>
      <xdr:col>9</xdr:col>
      <xdr:colOff>1243279</xdr:colOff>
      <xdr:row>12</xdr:row>
      <xdr:rowOff>305650</xdr:rowOff>
    </xdr:from>
    <xdr:to>
      <xdr:col>9</xdr:col>
      <xdr:colOff>1453591</xdr:colOff>
      <xdr:row>12</xdr:row>
      <xdr:rowOff>513965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B08B336A-1C4A-4E15-865B-2D89B18904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298" t="16143" r="21130" b="16000"/>
        <a:stretch/>
      </xdr:blipFill>
      <xdr:spPr>
        <a:xfrm>
          <a:off x="7842199" y="4123270"/>
          <a:ext cx="210312" cy="208315"/>
        </a:xfrm>
        <a:prstGeom prst="ellipse">
          <a:avLst/>
        </a:prstGeom>
      </xdr:spPr>
    </xdr:pic>
    <xdr:clientData/>
  </xdr:twoCellAnchor>
  <xdr:twoCellAnchor editAs="oneCell">
    <xdr:from>
      <xdr:col>9</xdr:col>
      <xdr:colOff>99059</xdr:colOff>
      <xdr:row>12</xdr:row>
      <xdr:rowOff>626550</xdr:rowOff>
    </xdr:from>
    <xdr:to>
      <xdr:col>9</xdr:col>
      <xdr:colOff>309371</xdr:colOff>
      <xdr:row>13</xdr:row>
      <xdr:rowOff>27776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9CA70DCF-9AD1-4D9D-8F5D-7E72EF896F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0019" t="15845" r="21415" b="15155"/>
        <a:stretch/>
      </xdr:blipFill>
      <xdr:spPr>
        <a:xfrm>
          <a:off x="6697979" y="4444170"/>
          <a:ext cx="210312" cy="208946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10</xdr:row>
      <xdr:rowOff>30480</xdr:rowOff>
    </xdr:from>
    <xdr:to>
      <xdr:col>9</xdr:col>
      <xdr:colOff>1167598</xdr:colOff>
      <xdr:row>11</xdr:row>
      <xdr:rowOff>91359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FD709196-FB02-4D1C-9080-0CC9429C05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40121" t="16508" r="20877" b="14156"/>
        <a:stretch/>
      </xdr:blipFill>
      <xdr:spPr>
        <a:xfrm>
          <a:off x="7556206" y="3535680"/>
          <a:ext cx="210312" cy="213279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10</xdr:row>
      <xdr:rowOff>30480</xdr:rowOff>
    </xdr:from>
    <xdr:to>
      <xdr:col>9</xdr:col>
      <xdr:colOff>1732161</xdr:colOff>
      <xdr:row>11</xdr:row>
      <xdr:rowOff>85312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BB75EE1D-7546-4925-8A16-8347BF7E31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40096" t="16031" r="20450" b="14854"/>
        <a:stretch/>
      </xdr:blipFill>
      <xdr:spPr>
        <a:xfrm>
          <a:off x="8120769" y="3535680"/>
          <a:ext cx="210312" cy="20723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18287</xdr:rowOff>
    </xdr:from>
    <xdr:to>
      <xdr:col>9</xdr:col>
      <xdr:colOff>591312</xdr:colOff>
      <xdr:row>12</xdr:row>
      <xdr:rowOff>219569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1819EA32-7EFE-478E-99E1-D866B87D52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40074" t="16821" r="20625" b="15868"/>
        <a:stretch/>
      </xdr:blipFill>
      <xdr:spPr>
        <a:xfrm>
          <a:off x="6979920" y="3835907"/>
          <a:ext cx="210312" cy="201282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18287</xdr:rowOff>
    </xdr:from>
    <xdr:to>
      <xdr:col>9</xdr:col>
      <xdr:colOff>1167598</xdr:colOff>
      <xdr:row>12</xdr:row>
      <xdr:rowOff>226688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ACAEE5F9-D39A-4BD2-98F4-B36FD15F8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301" t="15926" r="20820" b="15588"/>
        <a:stretch/>
      </xdr:blipFill>
      <xdr:spPr>
        <a:xfrm>
          <a:off x="7556206" y="3835907"/>
          <a:ext cx="210312" cy="2084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305650</xdr:rowOff>
    </xdr:from>
    <xdr:to>
      <xdr:col>9</xdr:col>
      <xdr:colOff>591312</xdr:colOff>
      <xdr:row>12</xdr:row>
      <xdr:rowOff>510360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2EED50E-61FA-4918-8E1E-8EC85DBF0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6814" t="19851" r="29137" b="19586"/>
        <a:stretch/>
      </xdr:blipFill>
      <xdr:spPr>
        <a:xfrm>
          <a:off x="6979920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18287</xdr:rowOff>
    </xdr:from>
    <xdr:to>
      <xdr:col>9</xdr:col>
      <xdr:colOff>1732161</xdr:colOff>
      <xdr:row>12</xdr:row>
      <xdr:rowOff>227264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B30BD96-A7D7-40EA-A150-486690C56A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815" t="19927" r="29137" b="19927"/>
        <a:stretch/>
      </xdr:blipFill>
      <xdr:spPr>
        <a:xfrm>
          <a:off x="8120769" y="3835907"/>
          <a:ext cx="210312" cy="208977"/>
        </a:xfrm>
        <a:prstGeom prst="ellipse">
          <a:avLst/>
        </a:prstGeom>
      </xdr:spPr>
    </xdr:pic>
    <xdr:clientData/>
  </xdr:twoCellAnchor>
  <xdr:twoCellAnchor editAs="oneCell">
    <xdr:from>
      <xdr:col>9</xdr:col>
      <xdr:colOff>957286</xdr:colOff>
      <xdr:row>12</xdr:row>
      <xdr:rowOff>305650</xdr:rowOff>
    </xdr:from>
    <xdr:to>
      <xdr:col>9</xdr:col>
      <xdr:colOff>1167598</xdr:colOff>
      <xdr:row>12</xdr:row>
      <xdr:rowOff>510360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C766ADB1-0498-4C12-83E2-164445158D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6649" t="19809" r="29301" b="19626"/>
        <a:stretch/>
      </xdr:blipFill>
      <xdr:spPr>
        <a:xfrm>
          <a:off x="7556206" y="4123270"/>
          <a:ext cx="210312" cy="204710"/>
        </a:xfrm>
        <a:prstGeom prst="ellipse">
          <a:avLst/>
        </a:prstGeom>
      </xdr:spPr>
    </xdr:pic>
    <xdr:clientData/>
  </xdr:twoCellAnchor>
  <xdr:twoCellAnchor editAs="oneCell">
    <xdr:from>
      <xdr:col>9</xdr:col>
      <xdr:colOff>1521849</xdr:colOff>
      <xdr:row>12</xdr:row>
      <xdr:rowOff>305650</xdr:rowOff>
    </xdr:from>
    <xdr:to>
      <xdr:col>9</xdr:col>
      <xdr:colOff>1732161</xdr:colOff>
      <xdr:row>12</xdr:row>
      <xdr:rowOff>512151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1922F3A4-C784-4C64-A61C-E6B6C57FD8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505" t="19773" r="28953" b="20080"/>
        <a:stretch/>
      </xdr:blipFill>
      <xdr:spPr>
        <a:xfrm>
          <a:off x="8120769" y="4123270"/>
          <a:ext cx="210312" cy="206501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12</xdr:row>
      <xdr:rowOff>626550</xdr:rowOff>
    </xdr:from>
    <xdr:to>
      <xdr:col>9</xdr:col>
      <xdr:colOff>591312</xdr:colOff>
      <xdr:row>13</xdr:row>
      <xdr:rowOff>29252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2240895B-2511-4D42-83E4-049B6A311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6608" t="19737" r="28972" b="20116"/>
        <a:stretch/>
      </xdr:blipFill>
      <xdr:spPr>
        <a:xfrm>
          <a:off x="6979920" y="4444170"/>
          <a:ext cx="210312" cy="210422"/>
        </a:xfrm>
        <a:prstGeom prst="ellipse">
          <a:avLst/>
        </a:prstGeom>
      </xdr:spPr>
    </xdr:pic>
    <xdr:clientData/>
  </xdr:twoCellAnchor>
  <xdr:twoCellAnchor editAs="oneCell">
    <xdr:from>
      <xdr:col>9</xdr:col>
      <xdr:colOff>381000</xdr:colOff>
      <xdr:row>10</xdr:row>
      <xdr:rowOff>30480</xdr:rowOff>
    </xdr:from>
    <xdr:to>
      <xdr:col>9</xdr:col>
      <xdr:colOff>591312</xdr:colOff>
      <xdr:row>11</xdr:row>
      <xdr:rowOff>88392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3EE1CC29-54F8-4C81-9860-46BF412989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1438" t="19630" r="58625" b="19819"/>
        <a:stretch/>
      </xdr:blipFill>
      <xdr:spPr>
        <a:xfrm>
          <a:off x="6979920" y="3535680"/>
          <a:ext cx="210312" cy="210312"/>
        </a:xfrm>
        <a:prstGeom prst="ellipse">
          <a:avLst/>
        </a:prstGeom>
      </xdr:spPr>
    </xdr:pic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4" name="Pentagone régulier 49">
          <a:extLst>
            <a:ext uri="{FF2B5EF4-FFF2-40B4-BE49-F238E27FC236}">
              <a16:creationId xmlns:a16="http://schemas.microsoft.com/office/drawing/2014/main" id="{B1B7254F-D03A-4032-B4C4-9D5F7BE7F193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5" name="Pentagone régulier 49">
          <a:extLst>
            <a:ext uri="{FF2B5EF4-FFF2-40B4-BE49-F238E27FC236}">
              <a16:creationId xmlns:a16="http://schemas.microsoft.com/office/drawing/2014/main" id="{FB8F2B7C-1201-4A42-8A62-1AB7882C1AF7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6" name="Oval 65">
          <a:extLst>
            <a:ext uri="{FF2B5EF4-FFF2-40B4-BE49-F238E27FC236}">
              <a16:creationId xmlns:a16="http://schemas.microsoft.com/office/drawing/2014/main" id="{3CD40D09-8B77-48EA-939B-E386EF8675DE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>
    <xdr:from>
      <xdr:col>5</xdr:col>
      <xdr:colOff>378158</xdr:colOff>
      <xdr:row>24</xdr:row>
      <xdr:rowOff>390318</xdr:rowOff>
    </xdr:from>
    <xdr:to>
      <xdr:col>5</xdr:col>
      <xdr:colOff>589833</xdr:colOff>
      <xdr:row>24</xdr:row>
      <xdr:rowOff>615880</xdr:rowOff>
    </xdr:to>
    <xdr:sp macro="" textlink="">
      <xdr:nvSpPr>
        <xdr:cNvPr id="67" name="Pentagone régulier 49">
          <a:extLst>
            <a:ext uri="{FF2B5EF4-FFF2-40B4-BE49-F238E27FC236}">
              <a16:creationId xmlns:a16="http://schemas.microsoft.com/office/drawing/2014/main" id="{5DBB0961-612D-4BA5-BCB5-775409E6E295}"/>
            </a:ext>
          </a:extLst>
        </xdr:cNvPr>
        <xdr:cNvSpPr>
          <a:spLocks noChangeAspect="1"/>
        </xdr:cNvSpPr>
      </xdr:nvSpPr>
      <xdr:spPr>
        <a:xfrm>
          <a:off x="4111958" y="769027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309578</xdr:colOff>
      <xdr:row>24</xdr:row>
      <xdr:rowOff>397938</xdr:rowOff>
    </xdr:from>
    <xdr:to>
      <xdr:col>6</xdr:col>
      <xdr:colOff>521253</xdr:colOff>
      <xdr:row>24</xdr:row>
      <xdr:rowOff>623500</xdr:rowOff>
    </xdr:to>
    <xdr:sp macro="" textlink="">
      <xdr:nvSpPr>
        <xdr:cNvPr id="68" name="Pentagone régulier 49">
          <a:extLst>
            <a:ext uri="{FF2B5EF4-FFF2-40B4-BE49-F238E27FC236}">
              <a16:creationId xmlns:a16="http://schemas.microsoft.com/office/drawing/2014/main" id="{969BD921-0308-4E14-B163-94BF67F23E88}"/>
            </a:ext>
          </a:extLst>
        </xdr:cNvPr>
        <xdr:cNvSpPr>
          <a:spLocks noChangeAspect="1"/>
        </xdr:cNvSpPr>
      </xdr:nvSpPr>
      <xdr:spPr>
        <a:xfrm>
          <a:off x="4942538" y="7697898"/>
          <a:ext cx="211675" cy="225562"/>
        </a:xfrm>
        <a:prstGeom prst="pentagon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fr-CA"/>
        </a:p>
      </xdr:txBody>
    </xdr:sp>
    <xdr:clientData/>
  </xdr:twoCellAnchor>
  <xdr:twoCellAnchor>
    <xdr:from>
      <xdr:col>6</xdr:col>
      <xdr:colOff>446738</xdr:colOff>
      <xdr:row>24</xdr:row>
      <xdr:rowOff>367457</xdr:rowOff>
    </xdr:from>
    <xdr:to>
      <xdr:col>6</xdr:col>
      <xdr:colOff>625490</xdr:colOff>
      <xdr:row>24</xdr:row>
      <xdr:rowOff>541906</xdr:rowOff>
    </xdr:to>
    <xdr:sp macro="" textlink="">
      <xdr:nvSpPr>
        <xdr:cNvPr id="69" name="Oval 68">
          <a:extLst>
            <a:ext uri="{FF2B5EF4-FFF2-40B4-BE49-F238E27FC236}">
              <a16:creationId xmlns:a16="http://schemas.microsoft.com/office/drawing/2014/main" id="{31E98A7E-CAD3-48AF-AADD-FBF0A6938777}"/>
            </a:ext>
          </a:extLst>
        </xdr:cNvPr>
        <xdr:cNvSpPr/>
      </xdr:nvSpPr>
      <xdr:spPr>
        <a:xfrm>
          <a:off x="5079698" y="7667417"/>
          <a:ext cx="178752" cy="174449"/>
        </a:xfrm>
        <a:prstGeom prst="ellipse">
          <a:avLst/>
        </a:prstGeom>
        <a:solidFill>
          <a:schemeClr val="bg1"/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lIns="0" rIns="0" rtlCol="0" anchor="ctr"/>
        <a:lstStyle/>
        <a:p>
          <a:pPr algn="ctr"/>
          <a:r>
            <a:rPr lang="en-US" sz="500" b="1" baseline="0">
              <a:solidFill>
                <a:schemeClr val="tx1"/>
              </a:solidFill>
            </a:rPr>
            <a:t>x</a:t>
          </a:r>
          <a:r>
            <a:rPr lang="en-US" sz="700" b="1" baseline="0">
              <a:solidFill>
                <a:schemeClr val="tx1"/>
              </a:solidFill>
            </a:rPr>
            <a:t>N</a:t>
          </a:r>
        </a:p>
      </xdr:txBody>
    </xdr:sp>
    <xdr:clientData/>
  </xdr:twoCellAnchor>
  <xdr:twoCellAnchor editAs="oneCell">
    <xdr:from>
      <xdr:col>10</xdr:col>
      <xdr:colOff>0</xdr:colOff>
      <xdr:row>1</xdr:row>
      <xdr:rowOff>0</xdr:rowOff>
    </xdr:from>
    <xdr:to>
      <xdr:col>21</xdr:col>
      <xdr:colOff>542078</xdr:colOff>
      <xdr:row>24</xdr:row>
      <xdr:rowOff>158436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5513B0CB-AE2F-4185-978A-ED4502509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86925" y="390525"/>
          <a:ext cx="7809653" cy="810228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Academic Calendar">
      <a:dk1>
        <a:srgbClr val="000000"/>
      </a:dk1>
      <a:lt1>
        <a:srgbClr val="FFFFFF"/>
      </a:lt1>
      <a:dk2>
        <a:srgbClr val="616668"/>
      </a:dk2>
      <a:lt2>
        <a:srgbClr val="F8F8F9"/>
      </a:lt2>
      <a:accent1>
        <a:srgbClr val="329E95"/>
      </a:accent1>
      <a:accent2>
        <a:srgbClr val="F4812B"/>
      </a:accent2>
      <a:accent3>
        <a:srgbClr val="EDB000"/>
      </a:accent3>
      <a:accent4>
        <a:srgbClr val="79B142"/>
      </a:accent4>
      <a:accent5>
        <a:srgbClr val="E34742"/>
      </a:accent5>
      <a:accent6>
        <a:srgbClr val="6D426F"/>
      </a:accent6>
      <a:hlink>
        <a:srgbClr val="2388CF"/>
      </a:hlink>
      <a:folHlink>
        <a:srgbClr val="6D426F"/>
      </a:folHlink>
    </a:clrScheme>
    <a:fontScheme name="Custom 2">
      <a:majorFont>
        <a:latin typeface="Arial"/>
        <a:ea typeface=""/>
        <a:cs typeface=""/>
      </a:majorFont>
      <a:minorFont>
        <a:latin typeface="Trebuchet M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72B691-1519-4EF0-9350-1882C528F7F8}">
  <sheetPr codeName="Sheet2">
    <tabColor theme="4" tint="-0.249977111117893"/>
  </sheetPr>
  <dimension ref="A2:AF45"/>
  <sheetViews>
    <sheetView showGridLines="0" zoomScaleNormal="100" workbookViewId="0">
      <selection activeCell="B18" sqref="B18"/>
    </sheetView>
  </sheetViews>
  <sheetFormatPr defaultRowHeight="14.4"/>
  <cols>
    <col min="1" max="1" width="2" customWidth="1"/>
    <col min="2" max="2" width="14.44140625" customWidth="1"/>
    <col min="3" max="3" width="24.44140625" customWidth="1"/>
    <col min="4" max="4" width="32.44140625" customWidth="1"/>
    <col min="5" max="5" width="62.88671875" bestFit="1" customWidth="1"/>
    <col min="6" max="6" width="2.21875" customWidth="1"/>
    <col min="23" max="23" width="28.109375" style="98" bestFit="1" customWidth="1"/>
    <col min="24" max="30" width="8.88671875" style="98"/>
  </cols>
  <sheetData>
    <row r="2" spans="1:32" ht="15">
      <c r="B2" s="116" t="s">
        <v>245</v>
      </c>
      <c r="C2" s="117"/>
      <c r="D2" s="117"/>
      <c r="E2" s="117"/>
      <c r="Q2" s="95"/>
      <c r="R2" s="95"/>
      <c r="S2" s="95"/>
      <c r="T2" s="95"/>
      <c r="U2" s="95"/>
      <c r="V2" s="95"/>
      <c r="AE2" s="95"/>
      <c r="AF2" s="95"/>
    </row>
    <row r="3" spans="1:32" ht="60" customHeight="1">
      <c r="B3" s="118" t="s">
        <v>136</v>
      </c>
      <c r="C3" s="119"/>
      <c r="D3" s="119"/>
      <c r="E3" s="119"/>
      <c r="Q3" s="95"/>
      <c r="R3" s="95"/>
      <c r="S3" s="105">
        <v>1</v>
      </c>
      <c r="T3" s="105" t="s">
        <v>304</v>
      </c>
      <c r="U3" s="105">
        <f ca="1">YEAR(TODAY())</f>
        <v>2020</v>
      </c>
      <c r="V3" s="105" t="s">
        <v>40</v>
      </c>
      <c r="W3" s="99"/>
      <c r="X3" s="95" t="s">
        <v>153</v>
      </c>
      <c r="Y3" s="95" t="s">
        <v>154</v>
      </c>
      <c r="Z3" s="95" t="s">
        <v>155</v>
      </c>
      <c r="AA3" s="95" t="s">
        <v>156</v>
      </c>
      <c r="AB3" s="95" t="s">
        <v>157</v>
      </c>
      <c r="AC3" s="95" t="s">
        <v>158</v>
      </c>
      <c r="AD3" s="95" t="s">
        <v>130</v>
      </c>
      <c r="AE3" s="95"/>
      <c r="AF3" s="95"/>
    </row>
    <row r="4" spans="1:32" ht="6.6" customHeight="1">
      <c r="A4" s="9"/>
      <c r="B4" s="57"/>
      <c r="C4" s="58"/>
      <c r="D4" s="48"/>
      <c r="E4" s="48"/>
      <c r="Q4" s="95"/>
      <c r="R4" s="95"/>
      <c r="S4" s="105">
        <f t="shared" ref="S4:S33" si="0">S3+1</f>
        <v>2</v>
      </c>
      <c r="T4" s="105" t="s">
        <v>305</v>
      </c>
      <c r="U4" s="105">
        <f t="shared" ref="U4:U13" ca="1" si="1">U3+1</f>
        <v>2021</v>
      </c>
      <c r="V4" s="106">
        <v>43497</v>
      </c>
      <c r="W4" s="99" t="s">
        <v>267</v>
      </c>
      <c r="X4" s="95" t="s">
        <v>159</v>
      </c>
      <c r="Y4" s="95" t="s">
        <v>160</v>
      </c>
      <c r="Z4" s="95" t="s">
        <v>161</v>
      </c>
      <c r="AA4" s="95" t="s">
        <v>169</v>
      </c>
      <c r="AB4" s="95" t="s">
        <v>162</v>
      </c>
      <c r="AC4" s="95" t="s">
        <v>163</v>
      </c>
      <c r="AD4" s="95" t="s">
        <v>164</v>
      </c>
      <c r="AE4" s="95"/>
      <c r="AF4" s="95"/>
    </row>
    <row r="5" spans="1:32" ht="16.2" customHeight="1">
      <c r="B5" s="3" t="s">
        <v>243</v>
      </c>
      <c r="C5" s="112"/>
      <c r="Q5" s="95"/>
      <c r="R5" s="95"/>
      <c r="S5" s="105">
        <f t="shared" si="0"/>
        <v>3</v>
      </c>
      <c r="T5" s="105" t="s">
        <v>306</v>
      </c>
      <c r="U5" s="105">
        <f t="shared" ca="1" si="1"/>
        <v>2022</v>
      </c>
      <c r="V5" s="105"/>
      <c r="W5" s="99" t="s">
        <v>268</v>
      </c>
      <c r="X5" s="95" t="s">
        <v>166</v>
      </c>
      <c r="Y5" s="95" t="s">
        <v>167</v>
      </c>
      <c r="Z5" s="95" t="s">
        <v>168</v>
      </c>
      <c r="AA5" s="95" t="s">
        <v>170</v>
      </c>
      <c r="AB5" s="95" t="s">
        <v>171</v>
      </c>
      <c r="AC5" s="95" t="s">
        <v>172</v>
      </c>
      <c r="AD5" s="95" t="s">
        <v>165</v>
      </c>
      <c r="AE5" s="95"/>
      <c r="AF5" s="95"/>
    </row>
    <row r="6" spans="1:32" ht="16.2" customHeight="1">
      <c r="B6" s="17" t="s">
        <v>135</v>
      </c>
      <c r="C6" s="113"/>
      <c r="D6" s="44"/>
      <c r="E6" s="44"/>
      <c r="F6" s="44"/>
      <c r="Q6" s="95"/>
      <c r="R6" s="95"/>
      <c r="S6" s="105">
        <f t="shared" si="0"/>
        <v>4</v>
      </c>
      <c r="T6" s="105" t="s">
        <v>307</v>
      </c>
      <c r="U6" s="105">
        <f t="shared" ca="1" si="1"/>
        <v>2023</v>
      </c>
      <c r="V6" s="105"/>
      <c r="W6" s="99" t="s">
        <v>277</v>
      </c>
      <c r="X6" s="95" t="s">
        <v>173</v>
      </c>
      <c r="Y6" s="95" t="s">
        <v>174</v>
      </c>
      <c r="Z6" s="95" t="s">
        <v>175</v>
      </c>
      <c r="AA6" s="95" t="s">
        <v>176</v>
      </c>
      <c r="AB6" s="95" t="s">
        <v>177</v>
      </c>
      <c r="AC6" s="95" t="s">
        <v>178</v>
      </c>
      <c r="AD6" s="95" t="s">
        <v>179</v>
      </c>
      <c r="AE6" s="95"/>
      <c r="AF6" s="95"/>
    </row>
    <row r="7" spans="1:32" ht="16.2" customHeight="1">
      <c r="B7" s="17" t="s">
        <v>244</v>
      </c>
      <c r="C7" s="113"/>
      <c r="E7" s="44"/>
      <c r="F7" s="44"/>
      <c r="Q7" s="95"/>
      <c r="R7" s="95"/>
      <c r="S7" s="105">
        <f t="shared" si="0"/>
        <v>5</v>
      </c>
      <c r="T7" s="105" t="s">
        <v>308</v>
      </c>
      <c r="U7" s="105">
        <f t="shared" ca="1" si="1"/>
        <v>2024</v>
      </c>
      <c r="V7" s="105"/>
      <c r="W7" s="99" t="s">
        <v>278</v>
      </c>
      <c r="X7" s="95" t="s">
        <v>180</v>
      </c>
      <c r="Y7" s="95" t="s">
        <v>181</v>
      </c>
      <c r="Z7" s="95" t="s">
        <v>182</v>
      </c>
      <c r="AA7" s="95" t="s">
        <v>183</v>
      </c>
      <c r="AB7" s="95" t="s">
        <v>184</v>
      </c>
      <c r="AC7" s="95" t="s">
        <v>185</v>
      </c>
      <c r="AD7" s="95" t="s">
        <v>186</v>
      </c>
      <c r="AE7" s="95"/>
      <c r="AF7" s="95"/>
    </row>
    <row r="8" spans="1:32">
      <c r="B8" s="61"/>
      <c r="C8" s="61"/>
      <c r="E8" s="44"/>
      <c r="F8" s="44"/>
      <c r="Q8" s="95"/>
      <c r="R8" s="95"/>
      <c r="S8" s="105">
        <f t="shared" si="0"/>
        <v>6</v>
      </c>
      <c r="T8" s="105" t="s">
        <v>309</v>
      </c>
      <c r="U8" s="105">
        <f t="shared" ca="1" si="1"/>
        <v>2025</v>
      </c>
      <c r="V8" s="105"/>
      <c r="W8" s="99" t="s">
        <v>274</v>
      </c>
      <c r="X8" s="95" t="s">
        <v>187</v>
      </c>
      <c r="Y8" s="95" t="s">
        <v>188</v>
      </c>
      <c r="Z8" s="95" t="s">
        <v>189</v>
      </c>
      <c r="AA8" s="95" t="s">
        <v>190</v>
      </c>
      <c r="AB8" s="95" t="s">
        <v>191</v>
      </c>
      <c r="AC8" s="95" t="s">
        <v>192</v>
      </c>
      <c r="AD8" s="95" t="s">
        <v>193</v>
      </c>
      <c r="AE8" s="95"/>
      <c r="AF8" s="95"/>
    </row>
    <row r="9" spans="1:32">
      <c r="C9" s="54" t="s">
        <v>247</v>
      </c>
      <c r="D9" s="93"/>
      <c r="E9" s="60" t="str">
        <f>IF(D9="","&lt;-Select the cycle and protocol","")</f>
        <v>&lt;-Select the cycle and protocol</v>
      </c>
      <c r="Q9" s="95"/>
      <c r="R9" s="95"/>
      <c r="S9" s="105">
        <f t="shared" si="0"/>
        <v>7</v>
      </c>
      <c r="T9" s="105" t="s">
        <v>310</v>
      </c>
      <c r="U9" s="105">
        <f t="shared" ca="1" si="1"/>
        <v>2026</v>
      </c>
      <c r="V9" s="105"/>
      <c r="W9" s="99" t="s">
        <v>152</v>
      </c>
      <c r="X9" s="95" t="s">
        <v>194</v>
      </c>
      <c r="Y9" s="95" t="s">
        <v>195</v>
      </c>
      <c r="Z9" s="95" t="s">
        <v>196</v>
      </c>
      <c r="AA9" s="95" t="s">
        <v>197</v>
      </c>
      <c r="AB9" s="95" t="s">
        <v>198</v>
      </c>
      <c r="AC9" s="95" t="s">
        <v>199</v>
      </c>
      <c r="AD9" s="95" t="s">
        <v>200</v>
      </c>
      <c r="AE9" s="95"/>
      <c r="AF9" s="95"/>
    </row>
    <row r="10" spans="1:32">
      <c r="C10" s="102"/>
      <c r="D10" s="92"/>
      <c r="E10" s="50"/>
      <c r="Q10" s="95"/>
      <c r="R10" s="95"/>
      <c r="S10" s="105">
        <f t="shared" si="0"/>
        <v>8</v>
      </c>
      <c r="T10" s="105" t="s">
        <v>311</v>
      </c>
      <c r="U10" s="105">
        <f t="shared" ca="1" si="1"/>
        <v>2027</v>
      </c>
      <c r="V10" s="105"/>
      <c r="W10" s="99" t="s">
        <v>21</v>
      </c>
      <c r="X10" s="95" t="s">
        <v>201</v>
      </c>
      <c r="Y10" s="95" t="s">
        <v>202</v>
      </c>
      <c r="Z10" s="95" t="s">
        <v>203</v>
      </c>
      <c r="AA10" s="95" t="s">
        <v>204</v>
      </c>
      <c r="AB10" s="95" t="s">
        <v>205</v>
      </c>
      <c r="AC10" s="95" t="s">
        <v>206</v>
      </c>
      <c r="AD10" s="95" t="s">
        <v>207</v>
      </c>
      <c r="AE10" s="95"/>
      <c r="AF10" s="95"/>
    </row>
    <row r="11" spans="1:32">
      <c r="C11" s="103" t="s">
        <v>300</v>
      </c>
      <c r="D11" s="108"/>
      <c r="E11" s="60" t="str">
        <f>IF(D11="","&lt;- Select the day of the month that the patient will start treatment","")</f>
        <v>&lt;- Select the day of the month that the patient will start treatment</v>
      </c>
      <c r="Q11" s="95"/>
      <c r="R11" s="95"/>
      <c r="S11" s="105">
        <f t="shared" si="0"/>
        <v>9</v>
      </c>
      <c r="T11" s="105" t="s">
        <v>312</v>
      </c>
      <c r="U11" s="105">
        <f t="shared" ca="1" si="1"/>
        <v>2028</v>
      </c>
      <c r="V11" s="105"/>
      <c r="W11" s="99" t="s">
        <v>22</v>
      </c>
      <c r="X11" s="95" t="s">
        <v>208</v>
      </c>
      <c r="Y11" s="95" t="s">
        <v>209</v>
      </c>
      <c r="Z11" s="95" t="s">
        <v>210</v>
      </c>
      <c r="AA11" s="95" t="s">
        <v>211</v>
      </c>
      <c r="AB11" s="95" t="s">
        <v>212</v>
      </c>
      <c r="AC11" s="95" t="s">
        <v>213</v>
      </c>
      <c r="AD11" s="95" t="s">
        <v>214</v>
      </c>
      <c r="AE11" s="95"/>
      <c r="AF11" s="95"/>
    </row>
    <row r="12" spans="1:32">
      <c r="C12" s="103" t="s">
        <v>303</v>
      </c>
      <c r="D12" s="107"/>
      <c r="E12" s="60" t="str">
        <f>IF(D12="","&lt;- Select the month that the patient will start treatment","")</f>
        <v>&lt;- Select the month that the patient will start treatment</v>
      </c>
      <c r="Q12" s="95"/>
      <c r="R12" s="95"/>
      <c r="S12" s="105">
        <f t="shared" si="0"/>
        <v>10</v>
      </c>
      <c r="T12" s="105" t="s">
        <v>313</v>
      </c>
      <c r="U12" s="105">
        <f t="shared" ca="1" si="1"/>
        <v>2029</v>
      </c>
      <c r="V12" s="105"/>
      <c r="W12" s="99" t="s">
        <v>335</v>
      </c>
      <c r="X12" s="95" t="s">
        <v>215</v>
      </c>
      <c r="Y12" s="95" t="s">
        <v>216</v>
      </c>
      <c r="Z12" s="95" t="s">
        <v>217</v>
      </c>
      <c r="AA12" s="95" t="s">
        <v>218</v>
      </c>
      <c r="AB12" s="95" t="s">
        <v>219</v>
      </c>
      <c r="AC12" s="95" t="s">
        <v>220</v>
      </c>
      <c r="AD12" s="95" t="s">
        <v>221</v>
      </c>
      <c r="AE12" s="95"/>
      <c r="AF12" s="95"/>
    </row>
    <row r="13" spans="1:32">
      <c r="C13" s="103" t="s">
        <v>301</v>
      </c>
      <c r="D13" s="109"/>
      <c r="E13" s="60" t="str">
        <f>IF(D13="","&lt;- Select the year that the patient will start treatment","")</f>
        <v>&lt;- Select the year that the patient will start treatment</v>
      </c>
      <c r="Q13" s="95"/>
      <c r="R13" s="95"/>
      <c r="S13" s="105">
        <f t="shared" si="0"/>
        <v>11</v>
      </c>
      <c r="T13" s="105" t="s">
        <v>314</v>
      </c>
      <c r="U13" s="105">
        <f t="shared" ca="1" si="1"/>
        <v>2030</v>
      </c>
      <c r="V13" s="105"/>
      <c r="W13" s="99" t="s">
        <v>336</v>
      </c>
      <c r="X13" s="95" t="s">
        <v>257</v>
      </c>
      <c r="Y13" s="95" t="s">
        <v>258</v>
      </c>
      <c r="Z13" s="95" t="s">
        <v>259</v>
      </c>
      <c r="AA13" s="95" t="s">
        <v>260</v>
      </c>
      <c r="AB13" s="95" t="s">
        <v>261</v>
      </c>
      <c r="AC13" s="95" t="s">
        <v>262</v>
      </c>
      <c r="AD13" s="95" t="s">
        <v>263</v>
      </c>
      <c r="AE13" s="95"/>
      <c r="AF13" s="95"/>
    </row>
    <row r="14" spans="1:32">
      <c r="C14" s="103"/>
      <c r="D14" s="104"/>
      <c r="Q14" s="95"/>
      <c r="R14" s="95"/>
      <c r="S14" s="105">
        <f t="shared" si="0"/>
        <v>12</v>
      </c>
      <c r="T14" s="105" t="s">
        <v>315</v>
      </c>
      <c r="U14" s="105"/>
      <c r="V14" s="105"/>
      <c r="W14" s="99" t="s">
        <v>339</v>
      </c>
      <c r="X14" s="95" t="s">
        <v>291</v>
      </c>
      <c r="Y14" s="95" t="s">
        <v>292</v>
      </c>
      <c r="Z14" s="95" t="s">
        <v>293</v>
      </c>
      <c r="AA14" s="95" t="s">
        <v>294</v>
      </c>
      <c r="AB14" s="95" t="s">
        <v>295</v>
      </c>
      <c r="AC14" s="95" t="s">
        <v>296</v>
      </c>
      <c r="AD14" s="95" t="s">
        <v>297</v>
      </c>
      <c r="AE14" s="95"/>
      <c r="AF14" s="95"/>
    </row>
    <row r="15" spans="1:32">
      <c r="C15" s="54" t="s">
        <v>302</v>
      </c>
      <c r="D15" s="100" t="str">
        <f>IF(D11&lt;&gt;"",IF(D12&lt;&gt;"",IF(D13&lt;&gt;"",(DATE(D13,MATCH(D12,$T$3:$T$14,0),D11))),""),"")</f>
        <v/>
      </c>
      <c r="Q15" s="95"/>
      <c r="R15" s="95"/>
      <c r="S15" s="105">
        <f t="shared" si="0"/>
        <v>13</v>
      </c>
      <c r="T15" s="105"/>
      <c r="U15" s="105"/>
      <c r="V15" s="105"/>
      <c r="W15" s="99" t="s">
        <v>337</v>
      </c>
      <c r="X15" s="95" t="s">
        <v>222</v>
      </c>
      <c r="Y15" s="95" t="s">
        <v>223</v>
      </c>
      <c r="Z15" s="95" t="s">
        <v>224</v>
      </c>
      <c r="AA15" s="95" t="s">
        <v>225</v>
      </c>
      <c r="AB15" s="95" t="s">
        <v>226</v>
      </c>
      <c r="AC15" s="95" t="s">
        <v>227</v>
      </c>
      <c r="AD15" s="95" t="s">
        <v>228</v>
      </c>
      <c r="AE15" s="95"/>
      <c r="AF15" s="95"/>
    </row>
    <row r="16" spans="1:32">
      <c r="C16" s="56"/>
      <c r="D16" s="101"/>
      <c r="Q16" s="95"/>
      <c r="R16" s="95"/>
      <c r="S16" s="105">
        <f t="shared" si="0"/>
        <v>14</v>
      </c>
      <c r="T16" s="105"/>
      <c r="U16" s="105"/>
      <c r="V16" s="105"/>
      <c r="W16" s="99" t="s">
        <v>338</v>
      </c>
      <c r="X16" s="95" t="s">
        <v>229</v>
      </c>
      <c r="Y16" s="95" t="s">
        <v>230</v>
      </c>
      <c r="Z16" s="95" t="s">
        <v>231</v>
      </c>
      <c r="AA16" s="95" t="s">
        <v>232</v>
      </c>
      <c r="AB16" s="95" t="s">
        <v>233</v>
      </c>
      <c r="AC16" s="95" t="s">
        <v>234</v>
      </c>
      <c r="AD16" s="95" t="s">
        <v>235</v>
      </c>
      <c r="AE16" s="95"/>
      <c r="AF16" s="95"/>
    </row>
    <row r="17" spans="2:32">
      <c r="C17" s="53" t="s">
        <v>246</v>
      </c>
      <c r="D17" s="92" t="str">
        <f>IF(D15="","",(CHOOSE(WEEKDAY(D15),"Sunday","Monday","Tuesday","Wednesday","Thursday","Friday","Saturday")))</f>
        <v/>
      </c>
      <c r="Q17" s="95"/>
      <c r="R17" s="95"/>
      <c r="S17" s="105">
        <f t="shared" si="0"/>
        <v>15</v>
      </c>
      <c r="T17" s="105"/>
      <c r="U17" s="105"/>
      <c r="V17" s="105"/>
      <c r="W17" s="99" t="s">
        <v>340</v>
      </c>
      <c r="X17" s="95" t="s">
        <v>236</v>
      </c>
      <c r="Y17" s="95" t="s">
        <v>237</v>
      </c>
      <c r="Z17" s="95" t="s">
        <v>238</v>
      </c>
      <c r="AA17" s="95" t="s">
        <v>239</v>
      </c>
      <c r="AB17" s="95" t="s">
        <v>240</v>
      </c>
      <c r="AC17" s="95" t="s">
        <v>241</v>
      </c>
      <c r="AD17" s="95" t="s">
        <v>242</v>
      </c>
      <c r="AE17" s="95"/>
      <c r="AF17" s="95"/>
    </row>
    <row r="18" spans="2:32">
      <c r="B18" s="46" t="s">
        <v>129</v>
      </c>
      <c r="Q18" s="95"/>
      <c r="R18" s="95"/>
      <c r="S18" s="105">
        <f t="shared" si="0"/>
        <v>16</v>
      </c>
      <c r="T18" s="105"/>
      <c r="U18" s="105"/>
      <c r="V18" s="105"/>
      <c r="W18" s="111"/>
      <c r="AE18" s="95"/>
      <c r="AF18" s="95"/>
    </row>
    <row r="19" spans="2:32">
      <c r="Q19" s="95"/>
      <c r="R19" s="95"/>
      <c r="S19" s="105">
        <f t="shared" si="0"/>
        <v>17</v>
      </c>
      <c r="T19" s="105"/>
      <c r="U19" s="105"/>
      <c r="V19" s="105"/>
      <c r="W19" s="111"/>
      <c r="AE19" s="95"/>
      <c r="AF19" s="95"/>
    </row>
    <row r="20" spans="2:32">
      <c r="S20" s="105">
        <f t="shared" si="0"/>
        <v>18</v>
      </c>
      <c r="T20" s="105"/>
      <c r="U20" s="105"/>
      <c r="V20" s="105"/>
    </row>
    <row r="21" spans="2:32">
      <c r="D21" s="52" t="str">
        <f>IFERROR(HYPERLINK("#'" &amp; E45 &amp; "'!A1","Create the Calendar"),"")</f>
        <v/>
      </c>
      <c r="S21" s="105">
        <f t="shared" si="0"/>
        <v>19</v>
      </c>
      <c r="T21" s="105"/>
      <c r="U21" s="105"/>
      <c r="V21" s="105"/>
    </row>
    <row r="22" spans="2:32">
      <c r="S22" s="105">
        <f t="shared" si="0"/>
        <v>20</v>
      </c>
      <c r="T22" s="105"/>
      <c r="U22" s="105"/>
      <c r="V22" s="105"/>
    </row>
    <row r="23" spans="2:32">
      <c r="S23" s="105">
        <f t="shared" si="0"/>
        <v>21</v>
      </c>
      <c r="T23" s="105"/>
      <c r="U23" s="105"/>
      <c r="V23" s="105"/>
    </row>
    <row r="24" spans="2:32">
      <c r="S24" s="105">
        <f t="shared" si="0"/>
        <v>22</v>
      </c>
      <c r="T24" s="105"/>
      <c r="U24" s="105"/>
      <c r="V24" s="105"/>
    </row>
    <row r="25" spans="2:32">
      <c r="S25" s="105">
        <f t="shared" si="0"/>
        <v>23</v>
      </c>
      <c r="T25" s="105"/>
      <c r="U25" s="105"/>
      <c r="V25" s="105"/>
    </row>
    <row r="26" spans="2:32">
      <c r="S26" s="105">
        <f t="shared" si="0"/>
        <v>24</v>
      </c>
      <c r="T26" s="105"/>
      <c r="U26" s="105"/>
      <c r="V26" s="105"/>
    </row>
    <row r="27" spans="2:32">
      <c r="S27" s="105">
        <f t="shared" si="0"/>
        <v>25</v>
      </c>
      <c r="T27" s="105"/>
      <c r="U27" s="105"/>
      <c r="V27" s="105"/>
    </row>
    <row r="28" spans="2:32">
      <c r="S28" s="105">
        <f t="shared" si="0"/>
        <v>26</v>
      </c>
      <c r="T28" s="105"/>
      <c r="U28" s="105"/>
      <c r="V28" s="105"/>
    </row>
    <row r="29" spans="2:32">
      <c r="S29" s="105">
        <f t="shared" si="0"/>
        <v>27</v>
      </c>
      <c r="T29" s="105"/>
      <c r="U29" s="105"/>
      <c r="V29" s="105"/>
    </row>
    <row r="30" spans="2:32">
      <c r="S30" s="105">
        <f t="shared" si="0"/>
        <v>28</v>
      </c>
      <c r="T30" s="105"/>
      <c r="U30" s="105"/>
      <c r="V30" s="105"/>
    </row>
    <row r="31" spans="2:32">
      <c r="S31" s="105">
        <f t="shared" si="0"/>
        <v>29</v>
      </c>
      <c r="T31" s="105"/>
      <c r="U31" s="105"/>
      <c r="V31" s="105"/>
    </row>
    <row r="32" spans="2:32">
      <c r="S32" s="105">
        <f t="shared" si="0"/>
        <v>30</v>
      </c>
      <c r="T32" s="105"/>
      <c r="U32" s="105"/>
      <c r="V32" s="105"/>
    </row>
    <row r="33" spans="5:22">
      <c r="S33" s="105">
        <f t="shared" si="0"/>
        <v>31</v>
      </c>
      <c r="T33" s="105"/>
      <c r="U33" s="105"/>
      <c r="V33" s="105"/>
    </row>
    <row r="45" spans="5:22">
      <c r="E45" s="51" t="e">
        <f>(INDEX($W$3:$AD$18,MATCH($D$9,$W$3:$W$18,0),MATCH($D$17,$W$3:$AD$3,0)))</f>
        <v>#N/A</v>
      </c>
    </row>
  </sheetData>
  <mergeCells count="2">
    <mergeCell ref="B2:E2"/>
    <mergeCell ref="B3:E3"/>
  </mergeCells>
  <conditionalFormatting sqref="D9">
    <cfRule type="containsBlanks" dxfId="1390" priority="13">
      <formula>LEN(TRIM(D9))=0</formula>
    </cfRule>
  </conditionalFormatting>
  <conditionalFormatting sqref="D21">
    <cfRule type="containsText" dxfId="1389" priority="11" operator="containsText" text="*Create the Calendar*">
      <formula>NOT(ISERROR(SEARCH("*Create the Calendar*",D21)))</formula>
    </cfRule>
  </conditionalFormatting>
  <conditionalFormatting sqref="D15">
    <cfRule type="containsText" dxfId="1388" priority="10" operator="containsText" text="*">
      <formula>NOT(ISERROR(SEARCH("*",D15)))</formula>
    </cfRule>
  </conditionalFormatting>
  <conditionalFormatting sqref="D15">
    <cfRule type="containsText" dxfId="1387" priority="7" operator="containsText" text="FALSE">
      <formula>NOT(ISERROR(SEARCH("FALSE",D15)))</formula>
    </cfRule>
  </conditionalFormatting>
  <conditionalFormatting sqref="C15 C17">
    <cfRule type="expression" dxfId="1386" priority="5">
      <formula>IF($D$15="",TRUE,FALSE)</formula>
    </cfRule>
  </conditionalFormatting>
  <conditionalFormatting sqref="D11:D13">
    <cfRule type="containsText" dxfId="1385" priority="4" operator="containsText" text="*">
      <formula>NOT(ISERROR(SEARCH("*",D11)))</formula>
    </cfRule>
  </conditionalFormatting>
  <conditionalFormatting sqref="D11:D13">
    <cfRule type="containsBlanks" dxfId="1384" priority="14">
      <formula>LEN(TRIM(D11))=0</formula>
    </cfRule>
  </conditionalFormatting>
  <conditionalFormatting sqref="C5:C7">
    <cfRule type="containsText" dxfId="1383" priority="2" operator="containsText" text="*">
      <formula>NOT(ISERROR(SEARCH("*",C5)))</formula>
    </cfRule>
  </conditionalFormatting>
  <conditionalFormatting sqref="D17">
    <cfRule type="containsText" dxfId="1382" priority="1" operator="containsText" text="*">
      <formula>NOT(ISERROR(SEARCH("*",D17)))</formula>
    </cfRule>
  </conditionalFormatting>
  <dataValidations count="7">
    <dataValidation allowBlank="1" showDropDown="1" showInputMessage="1" showErrorMessage="1" sqref="D17" xr:uid="{B32CE45D-32C3-4BEF-9639-55EBE8BD6780}"/>
    <dataValidation type="list" allowBlank="1" showErrorMessage="1" sqref="D9" xr:uid="{9E28A3F1-A8FD-4EB8-96EA-7B0E8AF1ED35}">
      <formula1>$W$4:$W$17</formula1>
    </dataValidation>
    <dataValidation type="date" operator="greaterThan" allowBlank="1" showInputMessage="1" showErrorMessage="1" sqref="D15" xr:uid="{32F58437-B6CA-4A44-8600-87B6BC51DAFB}">
      <formula1>V4</formula1>
    </dataValidation>
    <dataValidation type="textLength" allowBlank="1" showInputMessage="1" showErrorMessage="1" prompt="Changes made to the last patient calendar will be retained for the current one. We suggest that you close the tool between each patient and not save the changes." sqref="C5:C7" xr:uid="{3359E49B-9932-46E4-BDF6-D5D2CEB3C300}">
      <formula1>1</formula1>
      <formula2>1000</formula2>
    </dataValidation>
    <dataValidation type="list" operator="greaterThanOrEqual" allowBlank="1" showInputMessage="1" showErrorMessage="1" sqref="D13" xr:uid="{236B72BD-8521-4B96-BB8F-06865F45CD43}">
      <formula1>$U$3:$U$13</formula1>
    </dataValidation>
    <dataValidation type="list" allowBlank="1" showInputMessage="1" showErrorMessage="1" sqref="D12" xr:uid="{18C87D4C-6B7F-4C4E-BA4C-35CA0D4B3A48}">
      <formula1>$T$3:$T$14</formula1>
    </dataValidation>
    <dataValidation type="list" allowBlank="1" showInputMessage="1" showErrorMessage="1" sqref="D11" xr:uid="{EEB06ACA-B748-4F5C-BA48-5C3E02C02878}">
      <formula1>$S$3:$S$33</formula1>
    </dataValidation>
  </dataValidations>
  <hyperlinks>
    <hyperlink ref="B18" location="Cover!A1" display="Aller au français" xr:uid="{2B8FA4D2-B439-413B-9467-018BF0917A8C}"/>
  </hyperlinks>
  <pageMargins left="0.7" right="0.7" top="0.75" bottom="0.75" header="0.3" footer="0.3"/>
  <pageSetup scale="3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7AC737-90DB-4EDF-B16C-738F003DC63D}">
  <sheetPr codeName="Sheet3">
    <tabColor theme="4" tint="-0.249977111117893"/>
  </sheetPr>
  <dimension ref="A2:AE45"/>
  <sheetViews>
    <sheetView showGridLines="0" tabSelected="1" zoomScaleNormal="100" workbookViewId="0">
      <selection activeCell="D8" sqref="D8"/>
    </sheetView>
  </sheetViews>
  <sheetFormatPr defaultRowHeight="14.4"/>
  <cols>
    <col min="1" max="1" width="2" customWidth="1"/>
    <col min="2" max="2" width="14.44140625" customWidth="1"/>
    <col min="3" max="3" width="24.44140625" customWidth="1"/>
    <col min="4" max="4" width="32.44140625" customWidth="1"/>
    <col min="5" max="5" width="63.44140625" customWidth="1"/>
    <col min="6" max="6" width="2.21875" customWidth="1"/>
    <col min="19" max="31" width="8.88671875" style="95"/>
  </cols>
  <sheetData>
    <row r="2" spans="1:30" ht="15">
      <c r="B2" s="116" t="s">
        <v>10</v>
      </c>
      <c r="C2" s="117"/>
      <c r="D2" s="117"/>
      <c r="E2" s="117"/>
    </row>
    <row r="3" spans="1:30" ht="60" customHeight="1">
      <c r="B3" s="118" t="s">
        <v>11</v>
      </c>
      <c r="C3" s="119"/>
      <c r="D3" s="119"/>
      <c r="E3" s="119"/>
      <c r="S3" s="95">
        <v>1</v>
      </c>
      <c r="T3" s="95" t="s">
        <v>316</v>
      </c>
      <c r="U3" s="95">
        <f ca="1">YEAR(TODAY())</f>
        <v>2020</v>
      </c>
      <c r="V3" s="95" t="s">
        <v>40</v>
      </c>
      <c r="W3" s="114"/>
      <c r="X3" s="95" t="s">
        <v>24</v>
      </c>
      <c r="Y3" s="95" t="s">
        <v>25</v>
      </c>
      <c r="Z3" s="95" t="s">
        <v>16</v>
      </c>
      <c r="AA3" s="95" t="s">
        <v>27</v>
      </c>
      <c r="AB3" s="95" t="s">
        <v>28</v>
      </c>
      <c r="AC3" s="95" t="s">
        <v>32</v>
      </c>
      <c r="AD3" s="95" t="s">
        <v>33</v>
      </c>
    </row>
    <row r="4" spans="1:30" ht="6.6" customHeight="1">
      <c r="A4" s="9"/>
      <c r="B4" s="57"/>
      <c r="C4" s="58"/>
      <c r="D4" s="48"/>
      <c r="E4" s="48"/>
      <c r="S4" s="95">
        <f t="shared" ref="S4:S33" si="0">S3+1</f>
        <v>2</v>
      </c>
      <c r="T4" s="95" t="s">
        <v>345</v>
      </c>
      <c r="U4" s="95">
        <f t="shared" ref="U4:U13" ca="1" si="1">U3+1</f>
        <v>2021</v>
      </c>
      <c r="V4" s="115">
        <v>43497</v>
      </c>
      <c r="W4" s="95" t="s">
        <v>58</v>
      </c>
      <c r="X4" s="95" t="s">
        <v>62</v>
      </c>
      <c r="Y4" s="95" t="s">
        <v>64</v>
      </c>
      <c r="Z4" s="95" t="s">
        <v>65</v>
      </c>
      <c r="AA4" s="95" t="s">
        <v>66</v>
      </c>
      <c r="AB4" s="95" t="s">
        <v>67</v>
      </c>
      <c r="AC4" s="95" t="s">
        <v>68</v>
      </c>
      <c r="AD4" s="95" t="s">
        <v>69</v>
      </c>
    </row>
    <row r="5" spans="1:30">
      <c r="B5" s="3" t="s">
        <v>0</v>
      </c>
      <c r="C5" s="112"/>
      <c r="D5" s="49"/>
      <c r="S5" s="95">
        <f t="shared" si="0"/>
        <v>3</v>
      </c>
      <c r="T5" s="95" t="s">
        <v>317</v>
      </c>
      <c r="U5" s="95">
        <f t="shared" ca="1" si="1"/>
        <v>2022</v>
      </c>
      <c r="W5" s="95" t="s">
        <v>60</v>
      </c>
      <c r="X5" s="95" t="s">
        <v>63</v>
      </c>
      <c r="Y5" s="95" t="s">
        <v>78</v>
      </c>
      <c r="Z5" s="95" t="s">
        <v>79</v>
      </c>
      <c r="AA5" s="95" t="s">
        <v>80</v>
      </c>
      <c r="AB5" s="95" t="s">
        <v>81</v>
      </c>
      <c r="AC5" s="95" t="s">
        <v>82</v>
      </c>
      <c r="AD5" s="95" t="s">
        <v>83</v>
      </c>
    </row>
    <row r="6" spans="1:30" ht="16.2">
      <c r="B6" s="17" t="s">
        <v>18</v>
      </c>
      <c r="C6" s="113"/>
      <c r="D6" s="44"/>
      <c r="E6" s="44"/>
      <c r="F6" s="44"/>
      <c r="S6" s="95">
        <f t="shared" si="0"/>
        <v>4</v>
      </c>
      <c r="T6" s="95" t="s">
        <v>318</v>
      </c>
      <c r="U6" s="95">
        <f t="shared" ca="1" si="1"/>
        <v>2023</v>
      </c>
      <c r="W6" s="95" t="s">
        <v>275</v>
      </c>
      <c r="X6" s="95" t="s">
        <v>70</v>
      </c>
      <c r="Y6" s="95" t="s">
        <v>71</v>
      </c>
      <c r="Z6" s="95" t="s">
        <v>72</v>
      </c>
      <c r="AA6" s="95" t="s">
        <v>73</v>
      </c>
      <c r="AB6" s="95" t="s">
        <v>74</v>
      </c>
      <c r="AC6" s="95" t="s">
        <v>75</v>
      </c>
      <c r="AD6" s="95" t="s">
        <v>76</v>
      </c>
    </row>
    <row r="7" spans="1:30" ht="16.2">
      <c r="B7" s="17" t="s">
        <v>38</v>
      </c>
      <c r="C7" s="113"/>
      <c r="E7" s="44"/>
      <c r="F7" s="44"/>
      <c r="S7" s="95">
        <f t="shared" si="0"/>
        <v>5</v>
      </c>
      <c r="T7" s="95" t="s">
        <v>319</v>
      </c>
      <c r="U7" s="95">
        <f t="shared" ca="1" si="1"/>
        <v>2024</v>
      </c>
      <c r="W7" s="95" t="s">
        <v>276</v>
      </c>
      <c r="X7" s="95" t="s">
        <v>84</v>
      </c>
      <c r="Y7" s="95" t="s">
        <v>85</v>
      </c>
      <c r="Z7" s="95" t="s">
        <v>86</v>
      </c>
      <c r="AA7" s="95" t="s">
        <v>87</v>
      </c>
      <c r="AB7" s="95" t="s">
        <v>88</v>
      </c>
      <c r="AC7" s="95" t="s">
        <v>89</v>
      </c>
      <c r="AD7" s="95" t="s">
        <v>90</v>
      </c>
    </row>
    <row r="8" spans="1:30">
      <c r="B8" s="61"/>
      <c r="C8" s="61"/>
      <c r="E8" s="44"/>
      <c r="F8" s="44"/>
      <c r="S8" s="95">
        <f t="shared" si="0"/>
        <v>6</v>
      </c>
      <c r="T8" s="95" t="s">
        <v>320</v>
      </c>
      <c r="U8" s="95">
        <f t="shared" ca="1" si="1"/>
        <v>2025</v>
      </c>
      <c r="W8" s="95" t="s">
        <v>274</v>
      </c>
      <c r="X8" s="95" t="s">
        <v>92</v>
      </c>
      <c r="Y8" s="95" t="s">
        <v>93</v>
      </c>
      <c r="Z8" s="95" t="s">
        <v>94</v>
      </c>
      <c r="AA8" s="95" t="s">
        <v>95</v>
      </c>
      <c r="AB8" s="95" t="s">
        <v>96</v>
      </c>
      <c r="AC8" s="95" t="s">
        <v>97</v>
      </c>
      <c r="AD8" s="95" t="s">
        <v>98</v>
      </c>
    </row>
    <row r="9" spans="1:30">
      <c r="C9" s="54" t="s">
        <v>128</v>
      </c>
      <c r="D9" s="93"/>
      <c r="E9" s="60" t="str">
        <f>IF(D9="","&lt;-Sélectionnez le cycle et le protocole","")</f>
        <v>&lt;-Sélectionnez le cycle et le protocole</v>
      </c>
      <c r="S9" s="95">
        <f t="shared" si="0"/>
        <v>7</v>
      </c>
      <c r="T9" s="95" t="s">
        <v>321</v>
      </c>
      <c r="U9" s="95">
        <f t="shared" ca="1" si="1"/>
        <v>2026</v>
      </c>
      <c r="W9" s="95" t="s">
        <v>23</v>
      </c>
      <c r="X9" s="95" t="s">
        <v>26</v>
      </c>
      <c r="Y9" s="95" t="s">
        <v>29</v>
      </c>
      <c r="Z9" s="95" t="s">
        <v>36</v>
      </c>
      <c r="AA9" s="95" t="s">
        <v>30</v>
      </c>
      <c r="AB9" s="95" t="s">
        <v>31</v>
      </c>
      <c r="AC9" s="95" t="s">
        <v>34</v>
      </c>
      <c r="AD9" s="95" t="s">
        <v>35</v>
      </c>
    </row>
    <row r="10" spans="1:30">
      <c r="C10" s="55"/>
      <c r="D10" s="59"/>
      <c r="E10" s="50"/>
      <c r="S10" s="95">
        <f t="shared" si="0"/>
        <v>8</v>
      </c>
      <c r="T10" s="95" t="s">
        <v>346</v>
      </c>
      <c r="U10" s="95">
        <f t="shared" ca="1" si="1"/>
        <v>2027</v>
      </c>
      <c r="W10" s="95" t="s">
        <v>21</v>
      </c>
      <c r="X10" s="95" t="s">
        <v>41</v>
      </c>
      <c r="Y10" s="95" t="s">
        <v>42</v>
      </c>
      <c r="Z10" s="95" t="s">
        <v>43</v>
      </c>
      <c r="AA10" s="95" t="s">
        <v>44</v>
      </c>
      <c r="AB10" s="95" t="s">
        <v>45</v>
      </c>
      <c r="AC10" s="95" t="s">
        <v>46</v>
      </c>
      <c r="AD10" s="95" t="s">
        <v>47</v>
      </c>
    </row>
    <row r="11" spans="1:30">
      <c r="C11" s="103" t="s">
        <v>329</v>
      </c>
      <c r="D11" s="108"/>
      <c r="E11" s="60" t="str">
        <f>IF(D11="","&lt;- Indiquez la date à laquelle votre patient commencera son traitement","")</f>
        <v>&lt;- Indiquez la date à laquelle votre patient commencera son traitement</v>
      </c>
      <c r="S11" s="95">
        <f t="shared" si="0"/>
        <v>9</v>
      </c>
      <c r="T11" s="95" t="s">
        <v>322</v>
      </c>
      <c r="U11" s="95">
        <f t="shared" ca="1" si="1"/>
        <v>2028</v>
      </c>
      <c r="W11" s="95" t="s">
        <v>22</v>
      </c>
      <c r="X11" s="95" t="s">
        <v>48</v>
      </c>
      <c r="Y11" s="95" t="s">
        <v>49</v>
      </c>
      <c r="Z11" s="95" t="s">
        <v>50</v>
      </c>
      <c r="AA11" s="95" t="s">
        <v>51</v>
      </c>
      <c r="AB11" s="95" t="s">
        <v>52</v>
      </c>
      <c r="AC11" s="95" t="s">
        <v>53</v>
      </c>
      <c r="AD11" s="95" t="s">
        <v>54</v>
      </c>
    </row>
    <row r="12" spans="1:30">
      <c r="C12" s="103" t="s">
        <v>328</v>
      </c>
      <c r="D12" s="107"/>
      <c r="E12" s="60" t="str">
        <f>IF(D12="","&lt;- Indiquez la mois à laquelle votre patient commencera son traitement","")</f>
        <v>&lt;- Indiquez la mois à laquelle votre patient commencera son traitement</v>
      </c>
      <c r="S12" s="95">
        <f t="shared" si="0"/>
        <v>10</v>
      </c>
      <c r="T12" s="95" t="s">
        <v>323</v>
      </c>
      <c r="U12" s="95">
        <f t="shared" ca="1" si="1"/>
        <v>2029</v>
      </c>
      <c r="W12" s="95" t="s">
        <v>342</v>
      </c>
      <c r="X12" s="95" t="s">
        <v>120</v>
      </c>
      <c r="Y12" s="95" t="s">
        <v>121</v>
      </c>
      <c r="Z12" s="95" t="s">
        <v>122</v>
      </c>
      <c r="AA12" s="95" t="s">
        <v>123</v>
      </c>
      <c r="AB12" s="95" t="s">
        <v>124</v>
      </c>
      <c r="AC12" s="95" t="s">
        <v>125</v>
      </c>
      <c r="AD12" s="95" t="s">
        <v>126</v>
      </c>
    </row>
    <row r="13" spans="1:30">
      <c r="C13" s="103" t="s">
        <v>327</v>
      </c>
      <c r="D13" s="109"/>
      <c r="E13" s="60" t="str">
        <f>IF(D13="","&lt;- Indiquez l'année au cours de laquelle votre patient commencera le traitement","")</f>
        <v>&lt;- Indiquez l'année au cours de laquelle votre patient commencera le traitement</v>
      </c>
      <c r="S13" s="95">
        <f t="shared" si="0"/>
        <v>11</v>
      </c>
      <c r="T13" s="95" t="s">
        <v>324</v>
      </c>
      <c r="U13" s="95">
        <f t="shared" ca="1" si="1"/>
        <v>2030</v>
      </c>
      <c r="W13" s="95" t="s">
        <v>343</v>
      </c>
      <c r="X13" s="95" t="s">
        <v>249</v>
      </c>
      <c r="Y13" s="95" t="s">
        <v>250</v>
      </c>
      <c r="Z13" s="95" t="s">
        <v>251</v>
      </c>
      <c r="AA13" s="95" t="s">
        <v>252</v>
      </c>
      <c r="AB13" s="95" t="s">
        <v>253</v>
      </c>
      <c r="AC13" s="95" t="s">
        <v>254</v>
      </c>
      <c r="AD13" s="95" t="s">
        <v>255</v>
      </c>
    </row>
    <row r="14" spans="1:30">
      <c r="S14" s="95">
        <f t="shared" si="0"/>
        <v>12</v>
      </c>
      <c r="T14" s="95" t="s">
        <v>325</v>
      </c>
      <c r="W14" s="95" t="s">
        <v>344</v>
      </c>
      <c r="X14" s="95" t="s">
        <v>284</v>
      </c>
      <c r="Y14" s="95" t="s">
        <v>285</v>
      </c>
      <c r="Z14" s="95" t="s">
        <v>286</v>
      </c>
      <c r="AA14" s="95" t="s">
        <v>287</v>
      </c>
      <c r="AB14" s="95" t="s">
        <v>288</v>
      </c>
      <c r="AC14" s="95" t="s">
        <v>289</v>
      </c>
      <c r="AD14" s="95" t="s">
        <v>290</v>
      </c>
    </row>
    <row r="15" spans="1:30">
      <c r="C15" s="54" t="s">
        <v>326</v>
      </c>
      <c r="D15" s="110" t="str">
        <f>IF(D11&lt;&gt;"",IF(D12&lt;&gt;"",IF(D13&lt;&gt;"",(DATE(D13,MATCH(D12,$T$3:$T$14,0),D11)),""),""),"")</f>
        <v/>
      </c>
      <c r="S15" s="95">
        <f t="shared" si="0"/>
        <v>13</v>
      </c>
      <c r="W15" s="95" t="s">
        <v>333</v>
      </c>
      <c r="X15" s="95" t="s">
        <v>113</v>
      </c>
      <c r="Y15" s="95" t="s">
        <v>114</v>
      </c>
      <c r="Z15" s="95" t="s">
        <v>115</v>
      </c>
      <c r="AA15" s="95" t="s">
        <v>116</v>
      </c>
      <c r="AB15" s="95" t="s">
        <v>117</v>
      </c>
      <c r="AC15" s="95" t="s">
        <v>118</v>
      </c>
      <c r="AD15" s="95" t="s">
        <v>119</v>
      </c>
    </row>
    <row r="16" spans="1:30">
      <c r="C16" s="56"/>
      <c r="S16" s="95">
        <f t="shared" si="0"/>
        <v>14</v>
      </c>
      <c r="W16" s="95" t="s">
        <v>334</v>
      </c>
      <c r="X16" s="95" t="s">
        <v>99</v>
      </c>
      <c r="Y16" s="95" t="s">
        <v>100</v>
      </c>
      <c r="Z16" s="95" t="s">
        <v>101</v>
      </c>
      <c r="AA16" s="95" t="s">
        <v>102</v>
      </c>
      <c r="AB16" s="95" t="s">
        <v>103</v>
      </c>
      <c r="AC16" s="95" t="s">
        <v>104</v>
      </c>
      <c r="AD16" s="95" t="s">
        <v>105</v>
      </c>
    </row>
    <row r="17" spans="2:30">
      <c r="C17" s="53" t="s">
        <v>37</v>
      </c>
      <c r="D17" s="92" t="str">
        <f>IF(D15="","",(CHOOSE(WEEKDAY(D15),"dimanche","lundi","mardi","mercredi","jeudi","vendredi","samedi")))</f>
        <v/>
      </c>
      <c r="S17" s="95">
        <f t="shared" si="0"/>
        <v>15</v>
      </c>
      <c r="W17" s="95" t="s">
        <v>341</v>
      </c>
      <c r="X17" s="95" t="s">
        <v>106</v>
      </c>
      <c r="Y17" s="95" t="s">
        <v>107</v>
      </c>
      <c r="Z17" s="95" t="s">
        <v>108</v>
      </c>
      <c r="AA17" s="95" t="s">
        <v>109</v>
      </c>
      <c r="AB17" s="95" t="s">
        <v>110</v>
      </c>
      <c r="AC17" s="95" t="s">
        <v>111</v>
      </c>
      <c r="AD17" s="95" t="s">
        <v>112</v>
      </c>
    </row>
    <row r="18" spans="2:30">
      <c r="B18" s="46" t="s">
        <v>256</v>
      </c>
      <c r="S18" s="95">
        <f t="shared" si="0"/>
        <v>16</v>
      </c>
    </row>
    <row r="19" spans="2:30">
      <c r="D19" s="52" t="str">
        <f>IFERROR(HYPERLINK("#'" &amp; E45 &amp; "'!A1","Créer le calendrier"),"")</f>
        <v/>
      </c>
      <c r="S19" s="95">
        <f t="shared" si="0"/>
        <v>17</v>
      </c>
    </row>
    <row r="20" spans="2:30">
      <c r="S20" s="95">
        <f t="shared" si="0"/>
        <v>18</v>
      </c>
    </row>
    <row r="21" spans="2:30">
      <c r="S21" s="95">
        <f t="shared" si="0"/>
        <v>19</v>
      </c>
    </row>
    <row r="22" spans="2:30">
      <c r="S22" s="95">
        <f t="shared" si="0"/>
        <v>20</v>
      </c>
    </row>
    <row r="23" spans="2:30">
      <c r="S23" s="95">
        <f t="shared" si="0"/>
        <v>21</v>
      </c>
    </row>
    <row r="24" spans="2:30">
      <c r="S24" s="95">
        <f t="shared" si="0"/>
        <v>22</v>
      </c>
    </row>
    <row r="25" spans="2:30">
      <c r="S25" s="95">
        <f t="shared" si="0"/>
        <v>23</v>
      </c>
    </row>
    <row r="26" spans="2:30">
      <c r="S26" s="95">
        <f t="shared" si="0"/>
        <v>24</v>
      </c>
    </row>
    <row r="27" spans="2:30">
      <c r="S27" s="95">
        <f t="shared" si="0"/>
        <v>25</v>
      </c>
    </row>
    <row r="28" spans="2:30">
      <c r="S28" s="95">
        <f t="shared" si="0"/>
        <v>26</v>
      </c>
    </row>
    <row r="29" spans="2:30">
      <c r="S29" s="95">
        <f t="shared" si="0"/>
        <v>27</v>
      </c>
    </row>
    <row r="30" spans="2:30">
      <c r="S30" s="95">
        <f t="shared" si="0"/>
        <v>28</v>
      </c>
    </row>
    <row r="31" spans="2:30">
      <c r="S31" s="95">
        <f t="shared" si="0"/>
        <v>29</v>
      </c>
    </row>
    <row r="32" spans="2:30">
      <c r="S32" s="95">
        <f t="shared" si="0"/>
        <v>30</v>
      </c>
    </row>
    <row r="33" spans="5:19">
      <c r="S33" s="95">
        <f t="shared" si="0"/>
        <v>31</v>
      </c>
    </row>
    <row r="45" spans="5:19">
      <c r="E45" s="51" t="e">
        <f>(INDEX($W$3:$AD$18,MATCH(Cover!D9,$W$3:$W$18,0),MATCH(D17,$W$3:$AD$3,0)))</f>
        <v>#N/A</v>
      </c>
    </row>
  </sheetData>
  <mergeCells count="2">
    <mergeCell ref="B2:E2"/>
    <mergeCell ref="B3:E3"/>
  </mergeCells>
  <conditionalFormatting sqref="D9">
    <cfRule type="containsBlanks" dxfId="1381" priority="13">
      <formula>LEN(TRIM(D9))=0</formula>
    </cfRule>
  </conditionalFormatting>
  <conditionalFormatting sqref="D15">
    <cfRule type="containsBlanks" dxfId="1380" priority="14">
      <formula>LEN(TRIM(D15))=0</formula>
    </cfRule>
  </conditionalFormatting>
  <conditionalFormatting sqref="D19">
    <cfRule type="containsText" dxfId="1379" priority="9" operator="containsText" text="*Créer le calendrier*">
      <formula>NOT(ISERROR(SEARCH("*Créer le calendrier*",D19)))</formula>
    </cfRule>
  </conditionalFormatting>
  <conditionalFormatting sqref="D17">
    <cfRule type="containsText" dxfId="1378" priority="6" operator="containsText" text="*">
      <formula>NOT(ISERROR(SEARCH("*",D17)))</formula>
    </cfRule>
  </conditionalFormatting>
  <conditionalFormatting sqref="D11:D13">
    <cfRule type="containsText" dxfId="1377" priority="4" operator="containsText" text="*">
      <formula>NOT(ISERROR(SEARCH("*",D11)))</formula>
    </cfRule>
  </conditionalFormatting>
  <conditionalFormatting sqref="D11:D13">
    <cfRule type="containsBlanks" dxfId="1376" priority="5">
      <formula>LEN(TRIM(D11))=0</formula>
    </cfRule>
  </conditionalFormatting>
  <conditionalFormatting sqref="C15 C17">
    <cfRule type="expression" dxfId="1375" priority="2">
      <formula>IF($D$15="",TRUE,FALSE)</formula>
    </cfRule>
  </conditionalFormatting>
  <conditionalFormatting sqref="C5:C7">
    <cfRule type="containsText" dxfId="1374" priority="1" operator="containsText" text="*">
      <formula>NOT(ISERROR(SEARCH("*",C5)))</formula>
    </cfRule>
  </conditionalFormatting>
  <dataValidations count="8">
    <dataValidation allowBlank="1" showDropDown="1" showInputMessage="1" showErrorMessage="1" sqref="D17" xr:uid="{53F234AF-AE42-4774-9E24-050F1BF69B62}"/>
    <dataValidation type="list" allowBlank="1" showInputMessage="1" showErrorMessage="1" sqref="D9" xr:uid="{B34DC2E9-2111-472C-9AC8-55852DD5543E}">
      <formula1>$W$4:$W$17</formula1>
    </dataValidation>
    <dataValidation operator="greaterThan" allowBlank="1" showInputMessage="1" showErrorMessage="1" sqref="D15" xr:uid="{6405096B-541C-41CE-838D-1176C7602A9D}"/>
    <dataValidation allowBlank="1" showInputMessage="1" showErrorMessage="1" prompt="Les changements apportés au dernier patient, seront conservés pour le patient actuel. Nous vous suggérons donc de fermer l'outil entre chaque patient et de ne pas enregistrer." sqref="C7 C5" xr:uid="{70F3D0E7-1074-4F3B-9D5E-25338C1C1E11}"/>
    <dataValidation type="list" allowBlank="1" showInputMessage="1" showErrorMessage="1" sqref="D11" xr:uid="{68631CBF-A575-42D8-993E-72E9445FEBE1}">
      <formula1>$S$3:$S$33</formula1>
    </dataValidation>
    <dataValidation type="list" allowBlank="1" showInputMessage="1" showErrorMessage="1" sqref="D12" xr:uid="{77062BE9-5761-4B1F-A85E-E28B4040AC59}">
      <formula1>$T$3:$T$14</formula1>
    </dataValidation>
    <dataValidation type="list" operator="greaterThanOrEqual" allowBlank="1" showInputMessage="1" showErrorMessage="1" sqref="D13" xr:uid="{CCDDD792-1B74-434B-8B4C-15180E17F63D}">
      <formula1>$U$3:$U$13</formula1>
    </dataValidation>
    <dataValidation allowBlank="1" showInputMessage="1" showErrorMessage="1" prompt="Les changements apportés au dernier patient, seront conservés pour le patient actuel. Nous vous suggérons donc de fermer l'outil entre chaque patient et de ne pas enregistrer._x000a_" sqref="C6" xr:uid="{C56048D3-2CF4-4E40-8552-CF8542EAF118}"/>
  </dataValidations>
  <hyperlinks>
    <hyperlink ref="B18" location="'Cover - Eng'!A1" display="Aller au français" xr:uid="{E0EC4560-6570-4CF0-A907-163964F9378A}"/>
  </hyperlink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A39288-5426-4DB5-9899-CF80E56A6E9C}">
  <sheetPr codeName="Sheet6">
    <tabColor theme="4" tint="-0.249977111117893"/>
    <pageSetUpPr autoPageBreaks="0"/>
  </sheetPr>
  <dimension ref="A1:S38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Cover!D15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">
        <v>55</v>
      </c>
      <c r="C9" s="36">
        <f>IF(H3="Lundi",1,IF(ISNUMBER(B9),B9+1,""))</f>
        <v>1</v>
      </c>
      <c r="D9" s="36">
        <f>IF(F6="Lundi",1,IF(ISNUMBER(C9),C9+1,""))</f>
        <v>2</v>
      </c>
      <c r="E9" s="36">
        <f>IF(G6="Lundi",1,IF(ISNUMBER(D9),D9+1,""))</f>
        <v>3</v>
      </c>
      <c r="F9" s="36">
        <f>IF(H6="Lundi",1,IF(ISNUMBER(E9),E9+1,""))</f>
        <v>4</v>
      </c>
      <c r="G9" s="36">
        <f>IF(I6="Lundi",1,IF(ISNUMBER(F9),F9+1,""))</f>
        <v>5</v>
      </c>
      <c r="H9" s="36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7</v>
      </c>
      <c r="C12" s="36">
        <f t="shared" ref="C12:H12" si="1">IF(E9="Lundi",1,IF(ISNUMBER(B12),B12+1,""))</f>
        <v>8</v>
      </c>
      <c r="D12" s="36">
        <f t="shared" si="1"/>
        <v>9</v>
      </c>
      <c r="E12" s="36">
        <f t="shared" si="1"/>
        <v>10</v>
      </c>
      <c r="F12" s="36">
        <f t="shared" si="1"/>
        <v>11</v>
      </c>
      <c r="G12" s="36">
        <f t="shared" si="1"/>
        <v>12</v>
      </c>
      <c r="H12" s="3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14</v>
      </c>
      <c r="C15" s="36">
        <f t="shared" ref="C15:H15" si="3">IF(E12="Lundi",1,IF(ISNUMBER(B15),B15+1,""))</f>
        <v>15</v>
      </c>
      <c r="D15" s="36">
        <f t="shared" si="3"/>
        <v>16</v>
      </c>
      <c r="E15" s="36">
        <f t="shared" si="3"/>
        <v>17</v>
      </c>
      <c r="F15" s="36">
        <f t="shared" si="3"/>
        <v>18</v>
      </c>
      <c r="G15" s="36">
        <f t="shared" si="3"/>
        <v>19</v>
      </c>
      <c r="H15" s="3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21</v>
      </c>
      <c r="C18" s="36">
        <f t="shared" ref="C18:H18" si="5">IF(E15="Lundi",1,IF(ISNUMBER(B18),B18+1,""))</f>
        <v>22</v>
      </c>
      <c r="D18" s="36">
        <f t="shared" si="5"/>
        <v>23</v>
      </c>
      <c r="E18" s="36">
        <f t="shared" si="5"/>
        <v>24</v>
      </c>
      <c r="F18" s="36">
        <f t="shared" si="5"/>
        <v>25</v>
      </c>
      <c r="G18" s="36">
        <f t="shared" si="5"/>
        <v>26</v>
      </c>
      <c r="H18" s="3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28</v>
      </c>
      <c r="C21" s="36"/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 t="s">
        <v>19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46.2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6.5" customHeight="1">
      <c r="B26" s="37" t="s">
        <v>17</v>
      </c>
    </row>
    <row r="27" spans="2:19" ht="16.5" customHeight="1"/>
    <row r="28" spans="2:19" ht="56.25" customHeight="1"/>
    <row r="29" spans="2:19" ht="16.5" customHeight="1"/>
    <row r="30" spans="2:19" ht="16.5" customHeight="1"/>
    <row r="31" spans="2:19" ht="56.25" customHeight="1"/>
    <row r="32" spans="2:19" ht="16.5" customHeight="1">
      <c r="B32" s="2"/>
    </row>
    <row r="33" ht="16.5" customHeight="1"/>
    <row r="34" ht="56.25" customHeight="1"/>
    <row r="35" ht="16.5" customHeight="1"/>
    <row r="36" ht="16.5" customHeight="1"/>
    <row r="37" ht="57" customHeight="1"/>
    <row r="38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73" priority="10">
      <formula>MONTH(B10)&lt;&gt;OptionCalendrier1mois</formula>
    </cfRule>
  </conditionalFormatting>
  <conditionalFormatting sqref="J10">
    <cfRule type="containsText" dxfId="1372" priority="9" operator="containsText" text="Début">
      <formula>NOT(ISERROR(SEARCH("Début",J10)))</formula>
    </cfRule>
  </conditionalFormatting>
  <conditionalFormatting sqref="B12">
    <cfRule type="expression" dxfId="1371" priority="8">
      <formula>MONTH(B12)&lt;&gt;OptionCalendrier1mois</formula>
    </cfRule>
  </conditionalFormatting>
  <conditionalFormatting sqref="B15">
    <cfRule type="expression" dxfId="1370" priority="4">
      <formula>MONTH(B15)&lt;&gt;OptionCalendrier1mois</formula>
    </cfRule>
  </conditionalFormatting>
  <conditionalFormatting sqref="B18">
    <cfRule type="expression" dxfId="1369" priority="3">
      <formula>MONTH(B18)&lt;&gt;OptionCalendrier1mois</formula>
    </cfRule>
  </conditionalFormatting>
  <conditionalFormatting sqref="B21">
    <cfRule type="expression" dxfId="1368" priority="2">
      <formula>MONTH(B21)&lt;&gt;OptionCalendrier1mois</formula>
    </cfRule>
  </conditionalFormatting>
  <dataValidations count="3">
    <dataValidation allowBlank="1" showInputMessage="1" prompt="Date" sqref="B8:H8" xr:uid="{3C811CB7-1687-4420-83CC-E180586BB756}"/>
    <dataValidation allowBlank="1" showInputMessage="1" prompt="Ajoutez des notes quotidiennes ici" sqref="B10 B13 B16 B19" xr:uid="{415116FC-7987-4B5F-BE5E-4CD65857D44B}"/>
    <dataValidation allowBlank="1" showDropDown="1" showInputMessage="1" showErrorMessage="1" sqref="H3" xr:uid="{26C15F25-06DA-42FC-BAD4-038676B43F2F}"/>
  </dataValidations>
  <hyperlinks>
    <hyperlink ref="J5" location="Cover!A1" display="Back to Home" xr:uid="{9ADB36B3-5C2F-4E32-81CD-EBB5157499C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75FFC-FA50-4C4D-A2B0-70B116F5771A}">
  <sheetPr codeName="Sheet1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 t="e">
        <f>D8-1</f>
        <v>#VALUE!</v>
      </c>
      <c r="D8" s="16" t="str">
        <f>Cover!D15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">
        <v>55</v>
      </c>
      <c r="D9" s="36">
        <f>IF(H3="Mardi",1,IF(ISNUMBER(C9),C9+1,""))</f>
        <v>1</v>
      </c>
      <c r="E9" s="36">
        <f>IF(G6="Lundi",1,IF(ISNUMBER(D9),D9+1,""))</f>
        <v>2</v>
      </c>
      <c r="F9" s="36">
        <f>IF(H6="Lundi",1,IF(ISNUMBER(E9),E9+1,""))</f>
        <v>3</v>
      </c>
      <c r="G9" s="36">
        <f>IF(I6="Lundi",1,IF(ISNUMBER(F9),F9+1,""))</f>
        <v>4</v>
      </c>
      <c r="H9" s="36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6</v>
      </c>
      <c r="C12" s="36">
        <f t="shared" ref="C12:H12" si="1">IF(E9="Lundi",1,IF(ISNUMBER(B12),B12+1,""))</f>
        <v>7</v>
      </c>
      <c r="D12" s="36">
        <f t="shared" si="1"/>
        <v>8</v>
      </c>
      <c r="E12" s="36">
        <f t="shared" si="1"/>
        <v>9</v>
      </c>
      <c r="F12" s="36">
        <f t="shared" si="1"/>
        <v>10</v>
      </c>
      <c r="G12" s="36">
        <f t="shared" si="1"/>
        <v>11</v>
      </c>
      <c r="H12" s="3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13</v>
      </c>
      <c r="C15" s="36">
        <f t="shared" ref="C15:H15" si="3">IF(E12="Lundi",1,IF(ISNUMBER(B15),B15+1,""))</f>
        <v>14</v>
      </c>
      <c r="D15" s="36">
        <f t="shared" si="3"/>
        <v>15</v>
      </c>
      <c r="E15" s="36">
        <f t="shared" si="3"/>
        <v>16</v>
      </c>
      <c r="F15" s="36">
        <f t="shared" si="3"/>
        <v>17</v>
      </c>
      <c r="G15" s="36">
        <f t="shared" si="3"/>
        <v>18</v>
      </c>
      <c r="H15" s="3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20</v>
      </c>
      <c r="C18" s="36">
        <f t="shared" ref="C18:H18" si="5">IF(E15="Lundi",1,IF(ISNUMBER(B18),B18+1,""))</f>
        <v>21</v>
      </c>
      <c r="D18" s="36">
        <f t="shared" si="5"/>
        <v>22</v>
      </c>
      <c r="E18" s="36">
        <f t="shared" si="5"/>
        <v>23</v>
      </c>
      <c r="F18" s="36">
        <f t="shared" si="5"/>
        <v>24</v>
      </c>
      <c r="G18" s="36">
        <f t="shared" si="5"/>
        <v>25</v>
      </c>
      <c r="H18" s="3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27</v>
      </c>
      <c r="C21" s="36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67" priority="6">
      <formula>MONTH(B10)&lt;&gt;OptionCalendrier1mois</formula>
    </cfRule>
  </conditionalFormatting>
  <conditionalFormatting sqref="J10">
    <cfRule type="containsText" dxfId="1366" priority="5" operator="containsText" text="Début">
      <formula>NOT(ISERROR(SEARCH("Début",J10)))</formula>
    </cfRule>
  </conditionalFormatting>
  <conditionalFormatting sqref="B12">
    <cfRule type="expression" dxfId="1365" priority="4">
      <formula>MONTH(B12)&lt;&gt;OptionCalendrier1mois</formula>
    </cfRule>
  </conditionalFormatting>
  <conditionalFormatting sqref="B15">
    <cfRule type="expression" dxfId="1364" priority="3">
      <formula>MONTH(B15)&lt;&gt;OptionCalendrier1mois</formula>
    </cfRule>
  </conditionalFormatting>
  <conditionalFormatting sqref="B18">
    <cfRule type="expression" dxfId="1363" priority="2">
      <formula>MONTH(B18)&lt;&gt;OptionCalendrier1mois</formula>
    </cfRule>
  </conditionalFormatting>
  <conditionalFormatting sqref="B21">
    <cfRule type="expression" dxfId="1362" priority="1">
      <formula>MONTH(B21)&lt;&gt;OptionCalendrier1mois</formula>
    </cfRule>
  </conditionalFormatting>
  <dataValidations count="3">
    <dataValidation allowBlank="1" showDropDown="1" showInputMessage="1" showErrorMessage="1" sqref="H3" xr:uid="{52233E93-4FB8-48A3-8C4F-230F7C99F000}"/>
    <dataValidation allowBlank="1" showInputMessage="1" prompt="Ajoutez des notes quotidiennes ici" sqref="B10 B13 B16 B19" xr:uid="{DB2C53DB-EF82-4449-A3B6-7086BA27A04C}"/>
    <dataValidation allowBlank="1" showInputMessage="1" prompt="Date" sqref="B8:B9 C8:H8" xr:uid="{1220B19C-853B-4D88-83F1-A90E3EEF9C44}"/>
  </dataValidations>
  <hyperlinks>
    <hyperlink ref="J5" location="Cover!A1" display="Back to Home" xr:uid="{808698A1-E6E0-44E6-973C-799393DBCCD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C76-4E31-4DA5-8970-DEAF354915BE}">
  <sheetPr codeName="Sheet1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 t="e">
        <f>E8-1</f>
        <v>#VALUE!</v>
      </c>
      <c r="E8" s="16" t="str">
        <f>Cover!D15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">
        <v>55</v>
      </c>
      <c r="E9" s="36">
        <f>IF(H3="Mercredi",1,IF(ISNUMBER(D9),D9+1,""))</f>
        <v>1</v>
      </c>
      <c r="F9" s="36">
        <f>IF(H6="Lundi",1,IF(ISNUMBER(E9),E9+1,""))</f>
        <v>2</v>
      </c>
      <c r="G9" s="36">
        <f>IF(I6="Lundi",1,IF(ISNUMBER(F9),F9+1,""))</f>
        <v>3</v>
      </c>
      <c r="H9" s="36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5</v>
      </c>
      <c r="C12" s="36">
        <f t="shared" ref="C12:H12" si="1">IF(E9="Lundi",1,IF(ISNUMBER(B12),B12+1,""))</f>
        <v>6</v>
      </c>
      <c r="D12" s="36">
        <f t="shared" si="1"/>
        <v>7</v>
      </c>
      <c r="E12" s="36">
        <f t="shared" si="1"/>
        <v>8</v>
      </c>
      <c r="F12" s="36">
        <f t="shared" si="1"/>
        <v>9</v>
      </c>
      <c r="G12" s="36">
        <f t="shared" si="1"/>
        <v>10</v>
      </c>
      <c r="H12" s="3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12</v>
      </c>
      <c r="C15" s="36">
        <f t="shared" ref="C15:H15" si="3">IF(E12="Lundi",1,IF(ISNUMBER(B15),B15+1,""))</f>
        <v>13</v>
      </c>
      <c r="D15" s="36">
        <f t="shared" si="3"/>
        <v>14</v>
      </c>
      <c r="E15" s="36">
        <f t="shared" si="3"/>
        <v>15</v>
      </c>
      <c r="F15" s="36">
        <f t="shared" si="3"/>
        <v>16</v>
      </c>
      <c r="G15" s="36">
        <f t="shared" si="3"/>
        <v>17</v>
      </c>
      <c r="H15" s="3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19</v>
      </c>
      <c r="C18" s="36">
        <f t="shared" ref="C18:H18" si="5">IF(E15="Lundi",1,IF(ISNUMBER(B18),B18+1,""))</f>
        <v>20</v>
      </c>
      <c r="D18" s="36">
        <f t="shared" si="5"/>
        <v>21</v>
      </c>
      <c r="E18" s="36">
        <f t="shared" si="5"/>
        <v>22</v>
      </c>
      <c r="F18" s="36">
        <f t="shared" si="5"/>
        <v>23</v>
      </c>
      <c r="G18" s="36">
        <f t="shared" si="5"/>
        <v>24</v>
      </c>
      <c r="H18" s="3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26</v>
      </c>
      <c r="C21" s="36">
        <f>IF(E18="Lundi",1,IF(ISNUMBER(B21),B21+1,""))</f>
        <v>27</v>
      </c>
      <c r="D21" s="36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 t="s">
        <v>19</v>
      </c>
      <c r="F22" s="45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61" priority="6">
      <formula>MONTH(B10)&lt;&gt;OptionCalendrier1mois</formula>
    </cfRule>
  </conditionalFormatting>
  <conditionalFormatting sqref="J10">
    <cfRule type="containsText" dxfId="1360" priority="5" operator="containsText" text="Début">
      <formula>NOT(ISERROR(SEARCH("Début",J10)))</formula>
    </cfRule>
  </conditionalFormatting>
  <conditionalFormatting sqref="B12">
    <cfRule type="expression" dxfId="1359" priority="4">
      <formula>MONTH(B12)&lt;&gt;OptionCalendrier1mois</formula>
    </cfRule>
  </conditionalFormatting>
  <conditionalFormatting sqref="B15">
    <cfRule type="expression" dxfId="1358" priority="3">
      <formula>MONTH(B15)&lt;&gt;OptionCalendrier1mois</formula>
    </cfRule>
  </conditionalFormatting>
  <conditionalFormatting sqref="B18">
    <cfRule type="expression" dxfId="1357" priority="2">
      <formula>MONTH(B18)&lt;&gt;OptionCalendrier1mois</formula>
    </cfRule>
  </conditionalFormatting>
  <conditionalFormatting sqref="B21">
    <cfRule type="expression" dxfId="1356" priority="1">
      <formula>MONTH(B21)&lt;&gt;OptionCalendrier1mois</formula>
    </cfRule>
  </conditionalFormatting>
  <dataValidations count="3">
    <dataValidation allowBlank="1" showInputMessage="1" prompt="Date" sqref="B8:B9 C8:H8" xr:uid="{F1B4A6CE-1FC5-4173-AD6F-6D3D3E0E1251}"/>
    <dataValidation allowBlank="1" showInputMessage="1" prompt="Ajoutez des notes quotidiennes ici" sqref="B10 B13 B16 B19" xr:uid="{C04D45C1-6530-49D7-9436-69B8515501B3}"/>
    <dataValidation allowBlank="1" showDropDown="1" showInputMessage="1" showErrorMessage="1" sqref="H3" xr:uid="{7FEFBF7E-8001-4CDD-ACDC-5485B0112412}"/>
  </dataValidations>
  <hyperlinks>
    <hyperlink ref="J5" location="Cover!A1" display="Back to Home" xr:uid="{28A99B5C-48F7-4EDD-B1BB-C638CD2D6A5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4C2B0-B0FA-4EF5-8F09-2B8973E46BE0}">
  <sheetPr codeName="Sheet15">
    <tabColor theme="4" tint="-0.249977111117893"/>
    <pageSetUpPr autoPageBreaks="0"/>
  </sheetPr>
  <dimension ref="A1:S39"/>
  <sheetViews>
    <sheetView showGridLines="0" zoomScaleNormal="100" workbookViewId="0">
      <selection activeCell="H23" sqref="H23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 t="e">
        <f>F8-1</f>
        <v>#VALUE!</v>
      </c>
      <c r="F8" s="16" t="str">
        <f>Cover!D15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">
        <v>55</v>
      </c>
      <c r="F9" s="36">
        <f>IF(H3="Jeudi",1,IF(ISNUMBER(E9),E9+1,""))</f>
        <v>1</v>
      </c>
      <c r="G9" s="36">
        <f>IF(I6="Lundi",1,IF(ISNUMBER(F9),F9+1,""))</f>
        <v>2</v>
      </c>
      <c r="H9" s="36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4</v>
      </c>
      <c r="C12" s="36">
        <f t="shared" ref="C12:H12" si="1">IF(E9="Lundi",1,IF(ISNUMBER(B12),B12+1,""))</f>
        <v>5</v>
      </c>
      <c r="D12" s="36">
        <f t="shared" si="1"/>
        <v>6</v>
      </c>
      <c r="E12" s="36">
        <f t="shared" si="1"/>
        <v>7</v>
      </c>
      <c r="F12" s="36">
        <f t="shared" si="1"/>
        <v>8</v>
      </c>
      <c r="G12" s="36">
        <f t="shared" si="1"/>
        <v>9</v>
      </c>
      <c r="H12" s="3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11</v>
      </c>
      <c r="C15" s="36">
        <f t="shared" ref="C15:H15" si="3">IF(E12="Lundi",1,IF(ISNUMBER(B15),B15+1,""))</f>
        <v>12</v>
      </c>
      <c r="D15" s="36">
        <f t="shared" si="3"/>
        <v>13</v>
      </c>
      <c r="E15" s="36">
        <f t="shared" si="3"/>
        <v>14</v>
      </c>
      <c r="F15" s="36">
        <f t="shared" si="3"/>
        <v>15</v>
      </c>
      <c r="G15" s="36">
        <f t="shared" si="3"/>
        <v>16</v>
      </c>
      <c r="H15" s="3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18</v>
      </c>
      <c r="C18" s="36">
        <f t="shared" ref="C18:H18" si="5">IF(E15="Lundi",1,IF(ISNUMBER(B18),B18+1,""))</f>
        <v>19</v>
      </c>
      <c r="D18" s="36">
        <f t="shared" si="5"/>
        <v>20</v>
      </c>
      <c r="E18" s="36">
        <f t="shared" si="5"/>
        <v>21</v>
      </c>
      <c r="F18" s="36">
        <f t="shared" si="5"/>
        <v>22</v>
      </c>
      <c r="G18" s="36">
        <f t="shared" si="5"/>
        <v>23</v>
      </c>
      <c r="H18" s="3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25</v>
      </c>
      <c r="C21" s="36">
        <f>IF(E18="Lundi",1,IF(ISNUMBER(B21),B21+1,""))</f>
        <v>26</v>
      </c>
      <c r="D21" s="36">
        <f>IF(F18="Lundi",1,IF(ISNUMBER(C21),C21+1,""))</f>
        <v>27</v>
      </c>
      <c r="E21" s="36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 t="s">
        <v>19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55" priority="6">
      <formula>MONTH(B10)&lt;&gt;OptionCalendrier1mois</formula>
    </cfRule>
  </conditionalFormatting>
  <conditionalFormatting sqref="J10">
    <cfRule type="containsText" dxfId="1354" priority="5" operator="containsText" text="Début">
      <formula>NOT(ISERROR(SEARCH("Début",J10)))</formula>
    </cfRule>
  </conditionalFormatting>
  <conditionalFormatting sqref="B12">
    <cfRule type="expression" dxfId="1353" priority="4">
      <formula>MONTH(B12)&lt;&gt;OptionCalendrier1mois</formula>
    </cfRule>
  </conditionalFormatting>
  <conditionalFormatting sqref="B15">
    <cfRule type="expression" dxfId="1352" priority="3">
      <formula>MONTH(B15)&lt;&gt;OptionCalendrier1mois</formula>
    </cfRule>
  </conditionalFormatting>
  <conditionalFormatting sqref="B18">
    <cfRule type="expression" dxfId="1351" priority="2">
      <formula>MONTH(B18)&lt;&gt;OptionCalendrier1mois</formula>
    </cfRule>
  </conditionalFormatting>
  <conditionalFormatting sqref="B21">
    <cfRule type="expression" dxfId="1350" priority="1">
      <formula>MONTH(B21)&lt;&gt;OptionCalendrier1mois</formula>
    </cfRule>
  </conditionalFormatting>
  <dataValidations count="3">
    <dataValidation allowBlank="1" showDropDown="1" showInputMessage="1" showErrorMessage="1" sqref="H3" xr:uid="{3C788395-BB32-42C3-9445-04C2F9642C91}"/>
    <dataValidation allowBlank="1" showInputMessage="1" prompt="Ajoutez des notes quotidiennes ici" sqref="B10 B13 B16 B19" xr:uid="{90F31FE5-472F-4586-9D8D-95F30DD9E90D}"/>
    <dataValidation allowBlank="1" showInputMessage="1" prompt="Date" sqref="B8:B9 C8:H8" xr:uid="{3031C547-AEA1-4DE1-86D8-15A2EC2D5654}"/>
  </dataValidations>
  <hyperlinks>
    <hyperlink ref="J5" location="Cover!A1" display="Back to Home" xr:uid="{7C42D929-8E01-4E04-BF8A-3BEAA7D4866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BE94B8-E341-4B5C-8519-9D4ED2104E18}">
  <sheetPr codeName="Sheet1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 t="e">
        <f>G8-1</f>
        <v>#VALUE!</v>
      </c>
      <c r="G8" s="16" t="str">
        <f>Cover!D15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">
        <v>55</v>
      </c>
      <c r="G9" s="36">
        <f>IF(H3="Vendredi",1,IF(ISNUMBER(F9),F9+1,""))</f>
        <v>1</v>
      </c>
      <c r="H9" s="36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3</v>
      </c>
      <c r="C12" s="36">
        <f t="shared" ref="C12:H12" si="1">IF(E9="Lundi",1,IF(ISNUMBER(B12),B12+1,""))</f>
        <v>4</v>
      </c>
      <c r="D12" s="36">
        <f t="shared" si="1"/>
        <v>5</v>
      </c>
      <c r="E12" s="36">
        <f t="shared" si="1"/>
        <v>6</v>
      </c>
      <c r="F12" s="36">
        <f t="shared" si="1"/>
        <v>7</v>
      </c>
      <c r="G12" s="36">
        <f t="shared" si="1"/>
        <v>8</v>
      </c>
      <c r="H12" s="3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10</v>
      </c>
      <c r="C15" s="36">
        <f t="shared" ref="C15:H15" si="3">IF(E12="Lundi",1,IF(ISNUMBER(B15),B15+1,""))</f>
        <v>11</v>
      </c>
      <c r="D15" s="36">
        <f t="shared" si="3"/>
        <v>12</v>
      </c>
      <c r="E15" s="36">
        <f t="shared" si="3"/>
        <v>13</v>
      </c>
      <c r="F15" s="36">
        <f t="shared" si="3"/>
        <v>14</v>
      </c>
      <c r="G15" s="36">
        <f t="shared" si="3"/>
        <v>15</v>
      </c>
      <c r="H15" s="3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17</v>
      </c>
      <c r="C18" s="36">
        <f t="shared" ref="C18:H18" si="5">IF(E15="Lundi",1,IF(ISNUMBER(B18),B18+1,""))</f>
        <v>18</v>
      </c>
      <c r="D18" s="36">
        <f t="shared" si="5"/>
        <v>19</v>
      </c>
      <c r="E18" s="36">
        <f t="shared" si="5"/>
        <v>20</v>
      </c>
      <c r="F18" s="36">
        <f t="shared" si="5"/>
        <v>21</v>
      </c>
      <c r="G18" s="36">
        <f t="shared" si="5"/>
        <v>22</v>
      </c>
      <c r="H18" s="3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24</v>
      </c>
      <c r="C21" s="36">
        <f>IF(E18="Lundi",1,IF(ISNUMBER(B21),B21+1,""))</f>
        <v>25</v>
      </c>
      <c r="D21" s="36">
        <f>IF(F18="Lundi",1,IF(ISNUMBER(C21),C21+1,""))</f>
        <v>26</v>
      </c>
      <c r="E21" s="36">
        <f>IF(G18="Lundi",1,IF(ISNUMBER(D21),D21+1,""))</f>
        <v>27</v>
      </c>
      <c r="F21" s="36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49" priority="6">
      <formula>MONTH(B10)&lt;&gt;OptionCalendrier1mois</formula>
    </cfRule>
  </conditionalFormatting>
  <conditionalFormatting sqref="J10">
    <cfRule type="containsText" dxfId="1348" priority="5" operator="containsText" text="Début">
      <formula>NOT(ISERROR(SEARCH("Début",J10)))</formula>
    </cfRule>
  </conditionalFormatting>
  <conditionalFormatting sqref="B12">
    <cfRule type="expression" dxfId="1347" priority="4">
      <formula>MONTH(B12)&lt;&gt;OptionCalendrier1mois</formula>
    </cfRule>
  </conditionalFormatting>
  <conditionalFormatting sqref="B15">
    <cfRule type="expression" dxfId="1346" priority="3">
      <formula>MONTH(B15)&lt;&gt;OptionCalendrier1mois</formula>
    </cfRule>
  </conditionalFormatting>
  <conditionalFormatting sqref="B18">
    <cfRule type="expression" dxfId="1345" priority="2">
      <formula>MONTH(B18)&lt;&gt;OptionCalendrier1mois</formula>
    </cfRule>
  </conditionalFormatting>
  <conditionalFormatting sqref="B21">
    <cfRule type="expression" dxfId="1344" priority="1">
      <formula>MONTH(B21)&lt;&gt;OptionCalendrier1mois</formula>
    </cfRule>
  </conditionalFormatting>
  <dataValidations count="3">
    <dataValidation allowBlank="1" showInputMessage="1" prompt="Date" sqref="B8:B9 C8:H8" xr:uid="{447D0DCC-08D3-49A8-B64A-E289190D25CE}"/>
    <dataValidation allowBlank="1" showInputMessage="1" prompt="Ajoutez des notes quotidiennes ici" sqref="B10 B13 B16 B19" xr:uid="{13E4B04D-BECE-4031-82AE-33358179DFCB}"/>
    <dataValidation allowBlank="1" showDropDown="1" showInputMessage="1" showErrorMessage="1" sqref="H3" xr:uid="{37965BB8-C35E-4843-8144-DC74E332D5C4}"/>
  </dataValidations>
  <hyperlinks>
    <hyperlink ref="J5" location="Cover!A1" display="Back to Home" xr:uid="{AFFD2A98-4FE2-4159-9152-850E93CF315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B3DD3D-18C5-469D-A61A-677B746B07C2}">
  <sheetPr codeName="Sheet1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 t="e">
        <f>H8-1</f>
        <v>#VALUE!</v>
      </c>
      <c r="H8" s="16" t="str">
        <f>Cover!D15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tr">
        <f>IF(H3="Jeudi",1,IF(ISNUMBER(E9),E9+1,""))</f>
        <v/>
      </c>
      <c r="G9" s="36" t="s">
        <v>55</v>
      </c>
      <c r="H9" s="3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2</v>
      </c>
      <c r="C12" s="36">
        <f t="shared" ref="C12:H12" si="1">IF(E9="Lundi",1,IF(ISNUMBER(B12),B12+1,""))</f>
        <v>3</v>
      </c>
      <c r="D12" s="36">
        <f t="shared" si="1"/>
        <v>4</v>
      </c>
      <c r="E12" s="36">
        <f t="shared" si="1"/>
        <v>5</v>
      </c>
      <c r="F12" s="36">
        <f t="shared" si="1"/>
        <v>6</v>
      </c>
      <c r="G12" s="36">
        <f t="shared" si="1"/>
        <v>7</v>
      </c>
      <c r="H12" s="3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9</v>
      </c>
      <c r="C15" s="36">
        <f t="shared" ref="C15:H15" si="3">IF(E12="Lundi",1,IF(ISNUMBER(B15),B15+1,""))</f>
        <v>10</v>
      </c>
      <c r="D15" s="36">
        <f t="shared" si="3"/>
        <v>11</v>
      </c>
      <c r="E15" s="36">
        <f t="shared" si="3"/>
        <v>12</v>
      </c>
      <c r="F15" s="36">
        <f t="shared" si="3"/>
        <v>13</v>
      </c>
      <c r="G15" s="36">
        <f t="shared" si="3"/>
        <v>14</v>
      </c>
      <c r="H15" s="3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16</v>
      </c>
      <c r="C18" s="36">
        <f t="shared" ref="C18:H18" si="5">IF(E15="Lundi",1,IF(ISNUMBER(B18),B18+1,""))</f>
        <v>17</v>
      </c>
      <c r="D18" s="36">
        <f t="shared" si="5"/>
        <v>18</v>
      </c>
      <c r="E18" s="36">
        <f t="shared" si="5"/>
        <v>19</v>
      </c>
      <c r="F18" s="36">
        <f t="shared" si="5"/>
        <v>20</v>
      </c>
      <c r="G18" s="36">
        <f t="shared" si="5"/>
        <v>21</v>
      </c>
      <c r="H18" s="3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23</v>
      </c>
      <c r="C21" s="36">
        <f>IF(E18="Lundi",1,IF(ISNUMBER(B21),B21+1,""))</f>
        <v>24</v>
      </c>
      <c r="D21" s="36">
        <f>IF(F18="Lundi",1,IF(ISNUMBER(C21),C21+1,""))</f>
        <v>25</v>
      </c>
      <c r="E21" s="36">
        <f>IF(G18="Lundi",1,IF(ISNUMBER(D21),D21+1,""))</f>
        <v>26</v>
      </c>
      <c r="F21" s="36">
        <f>IF(H18="Lundi",1,IF(ISNUMBER(E21),E21+1,""))</f>
        <v>27</v>
      </c>
      <c r="G21" s="36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43" priority="6">
      <formula>MONTH(B10)&lt;&gt;OptionCalendrier1mois</formula>
    </cfRule>
  </conditionalFormatting>
  <conditionalFormatting sqref="J10">
    <cfRule type="containsText" dxfId="1342" priority="5" operator="containsText" text="Début">
      <formula>NOT(ISERROR(SEARCH("Début",J10)))</formula>
    </cfRule>
  </conditionalFormatting>
  <conditionalFormatting sqref="B12">
    <cfRule type="expression" dxfId="1341" priority="4">
      <formula>MONTH(B12)&lt;&gt;OptionCalendrier1mois</formula>
    </cfRule>
  </conditionalFormatting>
  <conditionalFormatting sqref="B15">
    <cfRule type="expression" dxfId="1340" priority="3">
      <formula>MONTH(B15)&lt;&gt;OptionCalendrier1mois</formula>
    </cfRule>
  </conditionalFormatting>
  <conditionalFormatting sqref="B18">
    <cfRule type="expression" dxfId="1339" priority="2">
      <formula>MONTH(B18)&lt;&gt;OptionCalendrier1mois</formula>
    </cfRule>
  </conditionalFormatting>
  <conditionalFormatting sqref="B21">
    <cfRule type="expression" dxfId="1338" priority="1">
      <formula>MONTH(B21)&lt;&gt;OptionCalendrier1mois</formula>
    </cfRule>
  </conditionalFormatting>
  <dataValidations count="3">
    <dataValidation allowBlank="1" showDropDown="1" showInputMessage="1" showErrorMessage="1" sqref="H3" xr:uid="{BAEBD9AB-2E86-4481-A1E8-8D44A2B2DF73}"/>
    <dataValidation allowBlank="1" showInputMessage="1" prompt="Ajoutez des notes quotidiennes ici" sqref="B10 B13 B16 B19" xr:uid="{E0CD1E60-359E-4A4B-A9A1-A033B7EB5500}"/>
    <dataValidation allowBlank="1" showInputMessage="1" prompt="Date" sqref="B8:B9 C8:H8" xr:uid="{D90F5769-2BE8-43EA-A10D-806945C459EA}"/>
  </dataValidations>
  <hyperlinks>
    <hyperlink ref="J5" location="Cover!A1" display="Back to Home" xr:uid="{8ACEB3C5-FEFD-4018-A17B-0131E46AA60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9AB70F-01CA-407E-880E-283A077DE3CD}">
  <sheetPr codeName="Sheet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23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/>
      <c r="H9" s="3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Cover!D15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IF(H3="Dimanche",1,IF(ISNUMBER(A12),A12+1,""))</f>
        <v>1</v>
      </c>
      <c r="C12" s="36">
        <f t="shared" ref="C12:H12" si="1">IF(E9="Lundi",1,IF(ISNUMBER(B12),B12+1,""))</f>
        <v>2</v>
      </c>
      <c r="D12" s="36">
        <f t="shared" si="1"/>
        <v>3</v>
      </c>
      <c r="E12" s="36">
        <f t="shared" si="1"/>
        <v>4</v>
      </c>
      <c r="F12" s="36">
        <f t="shared" si="1"/>
        <v>5</v>
      </c>
      <c r="G12" s="36">
        <f t="shared" si="1"/>
        <v>6</v>
      </c>
      <c r="H12" s="3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8</v>
      </c>
      <c r="C15" s="36">
        <f t="shared" ref="C15:H15" si="3">IF(E12="Lundi",1,IF(ISNUMBER(B15),B15+1,""))</f>
        <v>9</v>
      </c>
      <c r="D15" s="36">
        <f t="shared" si="3"/>
        <v>10</v>
      </c>
      <c r="E15" s="36">
        <f t="shared" si="3"/>
        <v>11</v>
      </c>
      <c r="F15" s="36">
        <f t="shared" si="3"/>
        <v>12</v>
      </c>
      <c r="G15" s="36">
        <f t="shared" si="3"/>
        <v>13</v>
      </c>
      <c r="H15" s="3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15</v>
      </c>
      <c r="C18" s="36">
        <f t="shared" ref="C18:H18" si="5">IF(E15="Lundi",1,IF(ISNUMBER(B18),B18+1,""))</f>
        <v>16</v>
      </c>
      <c r="D18" s="36">
        <f t="shared" si="5"/>
        <v>17</v>
      </c>
      <c r="E18" s="36">
        <f t="shared" si="5"/>
        <v>18</v>
      </c>
      <c r="F18" s="36">
        <f t="shared" si="5"/>
        <v>19</v>
      </c>
      <c r="G18" s="36">
        <f t="shared" si="5"/>
        <v>20</v>
      </c>
      <c r="H18" s="3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22</v>
      </c>
      <c r="C21" s="36">
        <f t="shared" ref="C21:H21" si="7">IF(E18="Lundi",1,IF(ISNUMBER(B21),B21+1,""))</f>
        <v>23</v>
      </c>
      <c r="D21" s="36">
        <f t="shared" si="7"/>
        <v>24</v>
      </c>
      <c r="E21" s="36">
        <f t="shared" si="7"/>
        <v>25</v>
      </c>
      <c r="F21" s="36">
        <f t="shared" si="7"/>
        <v>26</v>
      </c>
      <c r="G21" s="36">
        <f t="shared" si="7"/>
        <v>27</v>
      </c>
      <c r="H21" s="36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19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F23:H23"/>
    <mergeCell ref="D25:E25"/>
  </mergeCells>
  <conditionalFormatting sqref="I10 B11:H11 B14:H14 B17:H17 B20:I20 B13:D13">
    <cfRule type="expression" dxfId="1337" priority="7">
      <formula>MONTH(B10)&lt;&gt;OptionCalendrier1mois</formula>
    </cfRule>
  </conditionalFormatting>
  <conditionalFormatting sqref="J10">
    <cfRule type="containsText" dxfId="1336" priority="6" operator="containsText" text="Début">
      <formula>NOT(ISERROR(SEARCH("Début",J10)))</formula>
    </cfRule>
  </conditionalFormatting>
  <conditionalFormatting sqref="B15">
    <cfRule type="expression" dxfId="1335" priority="4">
      <formula>MONTH(B15)&lt;&gt;OptionCalendrier1mois</formula>
    </cfRule>
  </conditionalFormatting>
  <conditionalFormatting sqref="B18">
    <cfRule type="expression" dxfId="1334" priority="3">
      <formula>MONTH(B18)&lt;&gt;OptionCalendrier1mois</formula>
    </cfRule>
  </conditionalFormatting>
  <conditionalFormatting sqref="B21">
    <cfRule type="expression" dxfId="1333" priority="1">
      <formula>MONTH(B21)&lt;&gt;OptionCalendrier1mois</formula>
    </cfRule>
  </conditionalFormatting>
  <dataValidations count="3">
    <dataValidation allowBlank="1" showDropDown="1" showInputMessage="1" showErrorMessage="1" sqref="H3" xr:uid="{4F480380-BB0B-4382-BD3A-16CD7105212D}"/>
    <dataValidation allowBlank="1" showInputMessage="1" prompt="Ajoutez des notes quotidiennes ici" sqref="B10 B13 B16 B19" xr:uid="{3675861E-A6CC-4497-BA02-CC1C461CBB07}"/>
    <dataValidation allowBlank="1" showInputMessage="1" prompt="Date" sqref="B8:H8" xr:uid="{D729B036-B7C8-450A-A8F3-A31BE8E7466E}"/>
  </dataValidations>
  <hyperlinks>
    <hyperlink ref="J5" location="Cover!A1" display="Back to Home" xr:uid="{B93FE397-0E78-4FAA-8FA2-BF91E412E1A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6AA87F-BCA9-4D62-BCDD-EE4EC97060B4}">
  <sheetPr codeName="Sheet2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Cover!D15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">
        <v>55</v>
      </c>
      <c r="C9" s="36">
        <f>IF(H3="Lundi",1,IF(ISNUMBER(B9),B9+1,""))</f>
        <v>1</v>
      </c>
      <c r="D9" s="36">
        <f>IF(F6="Lundi",1,IF(ISNUMBER(C9),C9+1,""))</f>
        <v>2</v>
      </c>
      <c r="E9" s="36">
        <f>IF(G6="Lundi",1,IF(ISNUMBER(D9),D9+1,""))</f>
        <v>3</v>
      </c>
      <c r="F9" s="36">
        <f>IF(H6="Lundi",1,IF(ISNUMBER(E9),E9+1,""))</f>
        <v>4</v>
      </c>
      <c r="G9" s="36">
        <f>IF(I6="Lundi",1,IF(ISNUMBER(F9),F9+1,""))</f>
        <v>5</v>
      </c>
      <c r="H9" s="36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7</v>
      </c>
      <c r="C12" s="36">
        <f t="shared" ref="C12:H12" si="1">IF(E9="Lundi",1,IF(ISNUMBER(B12),B12+1,""))</f>
        <v>8</v>
      </c>
      <c r="D12" s="36">
        <f t="shared" si="1"/>
        <v>9</v>
      </c>
      <c r="E12" s="36">
        <f t="shared" si="1"/>
        <v>10</v>
      </c>
      <c r="F12" s="36">
        <f t="shared" si="1"/>
        <v>11</v>
      </c>
      <c r="G12" s="36">
        <f t="shared" si="1"/>
        <v>12</v>
      </c>
      <c r="H12" s="3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14</v>
      </c>
      <c r="C15" s="36">
        <f t="shared" ref="C15:H15" si="3">IF(E12="Lundi",1,IF(ISNUMBER(B15),B15+1,""))</f>
        <v>15</v>
      </c>
      <c r="D15" s="36">
        <f t="shared" si="3"/>
        <v>16</v>
      </c>
      <c r="E15" s="36">
        <f t="shared" si="3"/>
        <v>17</v>
      </c>
      <c r="F15" s="36">
        <f t="shared" si="3"/>
        <v>18</v>
      </c>
      <c r="G15" s="36">
        <f t="shared" si="3"/>
        <v>19</v>
      </c>
      <c r="H15" s="3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21</v>
      </c>
      <c r="C18" s="36">
        <f t="shared" ref="C18:H18" si="5">IF(E15="Lundi",1,IF(ISNUMBER(B18),B18+1,""))</f>
        <v>22</v>
      </c>
      <c r="D18" s="36">
        <f t="shared" si="5"/>
        <v>23</v>
      </c>
      <c r="E18" s="36">
        <f t="shared" si="5"/>
        <v>24</v>
      </c>
      <c r="F18" s="36">
        <f t="shared" si="5"/>
        <v>25</v>
      </c>
      <c r="G18" s="36">
        <f t="shared" si="5"/>
        <v>26</v>
      </c>
      <c r="H18" s="3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28</v>
      </c>
      <c r="C21" s="36" t="str">
        <f>IF(AND(ISNUMBER(I18), I18&lt;28), I18+1, "")</f>
        <v/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 t="s">
        <v>19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32" priority="6">
      <formula>MONTH(B10)&lt;&gt;OptionCalendrier1mois</formula>
    </cfRule>
  </conditionalFormatting>
  <conditionalFormatting sqref="J10">
    <cfRule type="containsText" dxfId="1331" priority="5" operator="containsText" text="Début">
      <formula>NOT(ISERROR(SEARCH("Début",J10)))</formula>
    </cfRule>
  </conditionalFormatting>
  <conditionalFormatting sqref="B12">
    <cfRule type="expression" dxfId="1330" priority="4">
      <formula>MONTH(B12)&lt;&gt;OptionCalendrier1mois</formula>
    </cfRule>
  </conditionalFormatting>
  <conditionalFormatting sqref="B15">
    <cfRule type="expression" dxfId="1329" priority="3">
      <formula>MONTH(B15)&lt;&gt;OptionCalendrier1mois</formula>
    </cfRule>
  </conditionalFormatting>
  <conditionalFormatting sqref="B18">
    <cfRule type="expression" dxfId="1328" priority="2">
      <formula>MONTH(B18)&lt;&gt;OptionCalendrier1mois</formula>
    </cfRule>
  </conditionalFormatting>
  <conditionalFormatting sqref="B21:C21">
    <cfRule type="expression" dxfId="1327" priority="1">
      <formula>MONTH(B21)&lt;&gt;OptionCalendrier1mois</formula>
    </cfRule>
  </conditionalFormatting>
  <dataValidations count="3">
    <dataValidation allowBlank="1" showDropDown="1" showInputMessage="1" showErrorMessage="1" sqref="H3" xr:uid="{63C8ED6A-949E-46BF-AD0D-D223BA6000FE}"/>
    <dataValidation allowBlank="1" showInputMessage="1" prompt="Ajoutez des notes quotidiennes ici" sqref="B10 B13 B16 B19" xr:uid="{A5B545FC-6E86-4DBC-9F9B-49A4D876D985}"/>
    <dataValidation allowBlank="1" showInputMessage="1" prompt="Date" sqref="B8:H8" xr:uid="{F780493A-94ED-4C3F-B083-03C8F20BB40E}"/>
  </dataValidations>
  <hyperlinks>
    <hyperlink ref="J5" location="Cover!A1" display="Back to Home" xr:uid="{63BD7EBC-625D-4A8A-8489-7CEE1767B87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F1475A-15BC-48E4-8933-A21FC05E3D2D}">
  <sheetPr codeName="Sheet2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 t="e">
        <f>D8-1</f>
        <v>#VALUE!</v>
      </c>
      <c r="D8" s="16" t="str">
        <f>Cover!D15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">
        <v>55</v>
      </c>
      <c r="D9" s="36">
        <f>IF(H3="Mardi",1,IF(ISNUMBER(C9),C9+1,""))</f>
        <v>1</v>
      </c>
      <c r="E9" s="36">
        <f>IF(G6="Lundi",1,IF(ISNUMBER(D9),D9+1,""))</f>
        <v>2</v>
      </c>
      <c r="F9" s="36">
        <f>IF(H6="Lundi",1,IF(ISNUMBER(E9),E9+1,""))</f>
        <v>3</v>
      </c>
      <c r="G9" s="36">
        <f>IF(I6="Lundi",1,IF(ISNUMBER(F9),F9+1,""))</f>
        <v>4</v>
      </c>
      <c r="H9" s="36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6</v>
      </c>
      <c r="C12" s="36">
        <f t="shared" ref="C12:H12" si="1">IF(E9="Lundi",1,IF(ISNUMBER(B12),B12+1,""))</f>
        <v>7</v>
      </c>
      <c r="D12" s="36">
        <f t="shared" si="1"/>
        <v>8</v>
      </c>
      <c r="E12" s="36">
        <f t="shared" si="1"/>
        <v>9</v>
      </c>
      <c r="F12" s="36">
        <f t="shared" si="1"/>
        <v>10</v>
      </c>
      <c r="G12" s="36">
        <f t="shared" si="1"/>
        <v>11</v>
      </c>
      <c r="H12" s="3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13</v>
      </c>
      <c r="C15" s="36">
        <f t="shared" ref="C15:H15" si="3">IF(E12="Lundi",1,IF(ISNUMBER(B15),B15+1,""))</f>
        <v>14</v>
      </c>
      <c r="D15" s="36">
        <f t="shared" si="3"/>
        <v>15</v>
      </c>
      <c r="E15" s="36">
        <f t="shared" si="3"/>
        <v>16</v>
      </c>
      <c r="F15" s="36">
        <f t="shared" si="3"/>
        <v>17</v>
      </c>
      <c r="G15" s="36">
        <f t="shared" si="3"/>
        <v>18</v>
      </c>
      <c r="H15" s="3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20</v>
      </c>
      <c r="C18" s="36">
        <f t="shared" ref="C18:H18" si="5">IF(E15="Lundi",1,IF(ISNUMBER(B18),B18+1,""))</f>
        <v>21</v>
      </c>
      <c r="D18" s="36">
        <f t="shared" si="5"/>
        <v>22</v>
      </c>
      <c r="E18" s="36">
        <f t="shared" si="5"/>
        <v>23</v>
      </c>
      <c r="F18" s="36">
        <f t="shared" si="5"/>
        <v>24</v>
      </c>
      <c r="G18" s="36">
        <f t="shared" si="5"/>
        <v>25</v>
      </c>
      <c r="H18" s="3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27</v>
      </c>
      <c r="C21" s="36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26" priority="6">
      <formula>MONTH(B10)&lt;&gt;OptionCalendrier1mois</formula>
    </cfRule>
  </conditionalFormatting>
  <conditionalFormatting sqref="J10">
    <cfRule type="containsText" dxfId="1325" priority="5" operator="containsText" text="Début">
      <formula>NOT(ISERROR(SEARCH("Début",J10)))</formula>
    </cfRule>
  </conditionalFormatting>
  <conditionalFormatting sqref="B12">
    <cfRule type="expression" dxfId="1324" priority="4">
      <formula>MONTH(B12)&lt;&gt;OptionCalendrier1mois</formula>
    </cfRule>
  </conditionalFormatting>
  <conditionalFormatting sqref="B15">
    <cfRule type="expression" dxfId="1323" priority="3">
      <formula>MONTH(B15)&lt;&gt;OptionCalendrier1mois</formula>
    </cfRule>
  </conditionalFormatting>
  <conditionalFormatting sqref="B18">
    <cfRule type="expression" dxfId="1322" priority="2">
      <formula>MONTH(B18)&lt;&gt;OptionCalendrier1mois</formula>
    </cfRule>
  </conditionalFormatting>
  <conditionalFormatting sqref="B21">
    <cfRule type="expression" dxfId="1321" priority="1">
      <formula>MONTH(B21)&lt;&gt;OptionCalendrier1mois</formula>
    </cfRule>
  </conditionalFormatting>
  <dataValidations count="3">
    <dataValidation allowBlank="1" showInputMessage="1" prompt="Date" sqref="B8:H8" xr:uid="{2B3B1206-6AF9-4424-8C31-21EC60DDC38E}"/>
    <dataValidation allowBlank="1" showInputMessage="1" prompt="Ajoutez des notes quotidiennes ici" sqref="B10 B13 B16 B19" xr:uid="{313F48DF-6B39-479E-966B-24A5605B937E}"/>
    <dataValidation allowBlank="1" showDropDown="1" showInputMessage="1" showErrorMessage="1" sqref="H3" xr:uid="{C2487A50-0DBA-40E3-B499-29F9D8038FB7}"/>
  </dataValidations>
  <hyperlinks>
    <hyperlink ref="J5" location="Cover!A1" display="Back to Home" xr:uid="{6E06E5E0-C4A7-4E77-940B-23A8C24C4B9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6B302A-8E8A-4C06-A8FC-8CED3CD62060}">
  <sheetPr codeName="Sheet2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 t="e">
        <f>E8-1</f>
        <v>#VALUE!</v>
      </c>
      <c r="E8" s="16" t="str">
        <f>Cover!D15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">
        <v>55</v>
      </c>
      <c r="E9" s="36">
        <f>IF(H3="Mercredi",1,IF(ISNUMBER(D9),D9+1,""))</f>
        <v>1</v>
      </c>
      <c r="F9" s="36">
        <f>IF(H6="Lundi",1,IF(ISNUMBER(E9),E9+1,""))</f>
        <v>2</v>
      </c>
      <c r="G9" s="36">
        <f>IF(I6="Lundi",1,IF(ISNUMBER(F9),F9+1,""))</f>
        <v>3</v>
      </c>
      <c r="H9" s="36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5</v>
      </c>
      <c r="C12" s="36">
        <f t="shared" ref="C12:H12" si="1">IF(E9="Lundi",1,IF(ISNUMBER(B12),B12+1,""))</f>
        <v>6</v>
      </c>
      <c r="D12" s="36">
        <f t="shared" si="1"/>
        <v>7</v>
      </c>
      <c r="E12" s="36">
        <f t="shared" si="1"/>
        <v>8</v>
      </c>
      <c r="F12" s="36">
        <f t="shared" si="1"/>
        <v>9</v>
      </c>
      <c r="G12" s="36">
        <f t="shared" si="1"/>
        <v>10</v>
      </c>
      <c r="H12" s="3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12</v>
      </c>
      <c r="C15" s="36">
        <f t="shared" ref="C15:H15" si="3">IF(E12="Lundi",1,IF(ISNUMBER(B15),B15+1,""))</f>
        <v>13</v>
      </c>
      <c r="D15" s="36">
        <f t="shared" si="3"/>
        <v>14</v>
      </c>
      <c r="E15" s="36">
        <f t="shared" si="3"/>
        <v>15</v>
      </c>
      <c r="F15" s="36">
        <f t="shared" si="3"/>
        <v>16</v>
      </c>
      <c r="G15" s="36">
        <f t="shared" si="3"/>
        <v>17</v>
      </c>
      <c r="H15" s="3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19</v>
      </c>
      <c r="C18" s="36">
        <f t="shared" ref="C18:H18" si="5">IF(E15="Lundi",1,IF(ISNUMBER(B18),B18+1,""))</f>
        <v>20</v>
      </c>
      <c r="D18" s="36">
        <f t="shared" si="5"/>
        <v>21</v>
      </c>
      <c r="E18" s="36">
        <f t="shared" si="5"/>
        <v>22</v>
      </c>
      <c r="F18" s="36">
        <f t="shared" si="5"/>
        <v>23</v>
      </c>
      <c r="G18" s="36">
        <f t="shared" si="5"/>
        <v>24</v>
      </c>
      <c r="H18" s="3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26</v>
      </c>
      <c r="C21" s="36">
        <f>IF(E18="Lundi",1,IF(ISNUMBER(B21),B21+1,""))</f>
        <v>27</v>
      </c>
      <c r="D21" s="36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 t="s">
        <v>19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20" priority="6">
      <formula>MONTH(B10)&lt;&gt;OptionCalendrier1mois</formula>
    </cfRule>
  </conditionalFormatting>
  <conditionalFormatting sqref="J10">
    <cfRule type="containsText" dxfId="1319" priority="5" operator="containsText" text="Début">
      <formula>NOT(ISERROR(SEARCH("Début",J10)))</formula>
    </cfRule>
  </conditionalFormatting>
  <conditionalFormatting sqref="B12">
    <cfRule type="expression" dxfId="1318" priority="4">
      <formula>MONTH(B12)&lt;&gt;OptionCalendrier1mois</formula>
    </cfRule>
  </conditionalFormatting>
  <conditionalFormatting sqref="B15">
    <cfRule type="expression" dxfId="1317" priority="3">
      <formula>MONTH(B15)&lt;&gt;OptionCalendrier1mois</formula>
    </cfRule>
  </conditionalFormatting>
  <conditionalFormatting sqref="B18">
    <cfRule type="expression" dxfId="1316" priority="2">
      <formula>MONTH(B18)&lt;&gt;OptionCalendrier1mois</formula>
    </cfRule>
  </conditionalFormatting>
  <conditionalFormatting sqref="B21">
    <cfRule type="expression" dxfId="1315" priority="1">
      <formula>MONTH(B21)&lt;&gt;OptionCalendrier1mois</formula>
    </cfRule>
  </conditionalFormatting>
  <dataValidations count="3">
    <dataValidation allowBlank="1" showDropDown="1" showInputMessage="1" showErrorMessage="1" sqref="H3" xr:uid="{D71D0119-069A-4F8C-A8E0-A38BDA5EC276}"/>
    <dataValidation allowBlank="1" showInputMessage="1" prompt="Ajoutez des notes quotidiennes ici" sqref="B10 B13 B16 B19" xr:uid="{99C90CB7-1197-4159-8B1F-AC7B0F6A6E25}"/>
    <dataValidation allowBlank="1" showInputMessage="1" prompt="Date" sqref="B8:H8" xr:uid="{1786ACD7-09B8-4120-A158-7203291DDEA8}"/>
  </dataValidations>
  <hyperlinks>
    <hyperlink ref="J5" location="Cover!A1" display="Back to Home" xr:uid="{E921941B-FBC7-4594-8F38-B81D1CC44C1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C388B5-9BF9-4C0B-A4DE-4924D87FF9FE}">
  <sheetPr codeName="Sheet29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 t="e">
        <f>F8-1</f>
        <v>#VALUE!</v>
      </c>
      <c r="F8" s="16" t="str">
        <f>Cover!D15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">
        <v>55</v>
      </c>
      <c r="F9" s="36">
        <f>IF(H3="Jeudi",1,IF(ISNUMBER(E9),E9+1,""))</f>
        <v>1</v>
      </c>
      <c r="G9" s="36">
        <f>IF(I6="Lundi",1,IF(ISNUMBER(F9),F9+1,""))</f>
        <v>2</v>
      </c>
      <c r="H9" s="36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4</v>
      </c>
      <c r="C12" s="36">
        <f t="shared" ref="C12:H12" si="1">IF(E9="Lundi",1,IF(ISNUMBER(B12),B12+1,""))</f>
        <v>5</v>
      </c>
      <c r="D12" s="36">
        <f t="shared" si="1"/>
        <v>6</v>
      </c>
      <c r="E12" s="36">
        <f t="shared" si="1"/>
        <v>7</v>
      </c>
      <c r="F12" s="36">
        <f t="shared" si="1"/>
        <v>8</v>
      </c>
      <c r="G12" s="36">
        <f t="shared" si="1"/>
        <v>9</v>
      </c>
      <c r="H12" s="3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11</v>
      </c>
      <c r="C15" s="36">
        <f t="shared" ref="C15:H15" si="3">IF(E12="Lundi",1,IF(ISNUMBER(B15),B15+1,""))</f>
        <v>12</v>
      </c>
      <c r="D15" s="36">
        <f t="shared" si="3"/>
        <v>13</v>
      </c>
      <c r="E15" s="36">
        <f t="shared" si="3"/>
        <v>14</v>
      </c>
      <c r="F15" s="36">
        <f t="shared" si="3"/>
        <v>15</v>
      </c>
      <c r="G15" s="36">
        <f t="shared" si="3"/>
        <v>16</v>
      </c>
      <c r="H15" s="3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18</v>
      </c>
      <c r="C18" s="36">
        <f t="shared" ref="C18:H18" si="5">IF(E15="Lundi",1,IF(ISNUMBER(B18),B18+1,""))</f>
        <v>19</v>
      </c>
      <c r="D18" s="36">
        <f t="shared" si="5"/>
        <v>20</v>
      </c>
      <c r="E18" s="36">
        <f t="shared" si="5"/>
        <v>21</v>
      </c>
      <c r="F18" s="36">
        <f t="shared" si="5"/>
        <v>22</v>
      </c>
      <c r="G18" s="36">
        <f t="shared" si="5"/>
        <v>23</v>
      </c>
      <c r="H18" s="3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25</v>
      </c>
      <c r="C21" s="36">
        <f>IF(E18="Lundi",1,IF(ISNUMBER(B21),B21+1,""))</f>
        <v>26</v>
      </c>
      <c r="D21" s="36">
        <f>IF(F18="Lundi",1,IF(ISNUMBER(C21),C21+1,""))</f>
        <v>27</v>
      </c>
      <c r="E21" s="36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 t="s">
        <v>19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14" priority="6">
      <formula>MONTH(B10)&lt;&gt;OptionCalendrier1mois</formula>
    </cfRule>
  </conditionalFormatting>
  <conditionalFormatting sqref="J10">
    <cfRule type="containsText" dxfId="1313" priority="5" operator="containsText" text="Début">
      <formula>NOT(ISERROR(SEARCH("Début",J10)))</formula>
    </cfRule>
  </conditionalFormatting>
  <conditionalFormatting sqref="B12">
    <cfRule type="expression" dxfId="1312" priority="4">
      <formula>MONTH(B12)&lt;&gt;OptionCalendrier1mois</formula>
    </cfRule>
  </conditionalFormatting>
  <conditionalFormatting sqref="B15">
    <cfRule type="expression" dxfId="1311" priority="3">
      <formula>MONTH(B15)&lt;&gt;OptionCalendrier1mois</formula>
    </cfRule>
  </conditionalFormatting>
  <conditionalFormatting sqref="B18">
    <cfRule type="expression" dxfId="1310" priority="2">
      <formula>MONTH(B18)&lt;&gt;OptionCalendrier1mois</formula>
    </cfRule>
  </conditionalFormatting>
  <conditionalFormatting sqref="B21">
    <cfRule type="expression" dxfId="1309" priority="1">
      <formula>MONTH(B21)&lt;&gt;OptionCalendrier1mois</formula>
    </cfRule>
  </conditionalFormatting>
  <dataValidations count="3">
    <dataValidation allowBlank="1" showInputMessage="1" prompt="Date" sqref="B8:H8" xr:uid="{8544A559-03AA-4412-B76E-9BF65E6118D4}"/>
    <dataValidation allowBlank="1" showInputMessage="1" prompt="Ajoutez des notes quotidiennes ici" sqref="B10 B13 B16 B19" xr:uid="{1BAA371E-1F29-45C3-9E42-98EDAAD7F594}"/>
    <dataValidation allowBlank="1" showDropDown="1" showInputMessage="1" showErrorMessage="1" sqref="H3" xr:uid="{8A7133D0-970E-45B5-82C6-52B05C0509C7}"/>
  </dataValidations>
  <hyperlinks>
    <hyperlink ref="J5" location="Cover!A1" display="Back to Home" xr:uid="{56998EAE-8F2D-44C3-9085-3610B93D6C7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B0E5A4-CDC5-4DA4-A0F6-A05518C34142}">
  <sheetPr codeName="Sheet30">
    <tabColor theme="4" tint="-0.249977111117893"/>
    <pageSetUpPr autoPageBreaks="0"/>
  </sheetPr>
  <dimension ref="A1:S39"/>
  <sheetViews>
    <sheetView showGridLines="0" topLeftCell="C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 t="e">
        <f>G8-1</f>
        <v>#VALUE!</v>
      </c>
      <c r="G8" s="16" t="str">
        <f>Cover!D15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">
        <v>55</v>
      </c>
      <c r="G9" s="36">
        <f>IF(H3="Vendredi",1,IF(ISNUMBER(F9),F9+1,""))</f>
        <v>1</v>
      </c>
      <c r="H9" s="36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3</v>
      </c>
      <c r="C12" s="36">
        <f t="shared" ref="C12:H12" si="1">IF(E9="Lundi",1,IF(ISNUMBER(B12),B12+1,""))</f>
        <v>4</v>
      </c>
      <c r="D12" s="36">
        <f t="shared" si="1"/>
        <v>5</v>
      </c>
      <c r="E12" s="36">
        <f t="shared" si="1"/>
        <v>6</v>
      </c>
      <c r="F12" s="36">
        <f t="shared" si="1"/>
        <v>7</v>
      </c>
      <c r="G12" s="36">
        <f t="shared" si="1"/>
        <v>8</v>
      </c>
      <c r="H12" s="3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10</v>
      </c>
      <c r="C15" s="36">
        <f t="shared" ref="C15:H15" si="3">IF(E12="Lundi",1,IF(ISNUMBER(B15),B15+1,""))</f>
        <v>11</v>
      </c>
      <c r="D15" s="36">
        <f t="shared" si="3"/>
        <v>12</v>
      </c>
      <c r="E15" s="36">
        <f t="shared" si="3"/>
        <v>13</v>
      </c>
      <c r="F15" s="36">
        <f t="shared" si="3"/>
        <v>14</v>
      </c>
      <c r="G15" s="36">
        <f t="shared" si="3"/>
        <v>15</v>
      </c>
      <c r="H15" s="3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17</v>
      </c>
      <c r="C18" s="36">
        <f t="shared" ref="C18:H18" si="5">IF(E15="Lundi",1,IF(ISNUMBER(B18),B18+1,""))</f>
        <v>18</v>
      </c>
      <c r="D18" s="36">
        <f t="shared" si="5"/>
        <v>19</v>
      </c>
      <c r="E18" s="36">
        <f t="shared" si="5"/>
        <v>20</v>
      </c>
      <c r="F18" s="36">
        <f t="shared" si="5"/>
        <v>21</v>
      </c>
      <c r="G18" s="36">
        <f t="shared" si="5"/>
        <v>22</v>
      </c>
      <c r="H18" s="3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24</v>
      </c>
      <c r="C21" s="36">
        <f>IF(E18="Lundi",1,IF(ISNUMBER(B21),B21+1,""))</f>
        <v>25</v>
      </c>
      <c r="D21" s="36">
        <f>IF(F18="Lundi",1,IF(ISNUMBER(C21),C21+1,""))</f>
        <v>26</v>
      </c>
      <c r="E21" s="36">
        <f>IF(G18="Lundi",1,IF(ISNUMBER(D21),D21+1,""))</f>
        <v>27</v>
      </c>
      <c r="F21" s="36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08" priority="6">
      <formula>MONTH(B10)&lt;&gt;OptionCalendrier1mois</formula>
    </cfRule>
  </conditionalFormatting>
  <conditionalFormatting sqref="J10">
    <cfRule type="containsText" dxfId="1307" priority="5" operator="containsText" text="Début">
      <formula>NOT(ISERROR(SEARCH("Début",J10)))</formula>
    </cfRule>
  </conditionalFormatting>
  <conditionalFormatting sqref="B12">
    <cfRule type="expression" dxfId="1306" priority="4">
      <formula>MONTH(B12)&lt;&gt;OptionCalendrier1mois</formula>
    </cfRule>
  </conditionalFormatting>
  <conditionalFormatting sqref="B15">
    <cfRule type="expression" dxfId="1305" priority="3">
      <formula>MONTH(B15)&lt;&gt;OptionCalendrier1mois</formula>
    </cfRule>
  </conditionalFormatting>
  <conditionalFormatting sqref="B18">
    <cfRule type="expression" dxfId="1304" priority="2">
      <formula>MONTH(B18)&lt;&gt;OptionCalendrier1mois</formula>
    </cfRule>
  </conditionalFormatting>
  <conditionalFormatting sqref="B21">
    <cfRule type="expression" dxfId="1303" priority="1">
      <formula>MONTH(B21)&lt;&gt;OptionCalendrier1mois</formula>
    </cfRule>
  </conditionalFormatting>
  <dataValidations count="3">
    <dataValidation allowBlank="1" showDropDown="1" showInputMessage="1" showErrorMessage="1" sqref="H3" xr:uid="{22885C71-ECC5-4CB1-959F-927B0B41CAC3}"/>
    <dataValidation allowBlank="1" showInputMessage="1" prompt="Ajoutez des notes quotidiennes ici" sqref="B10 B13 B16 B19" xr:uid="{506491E0-A8C9-4271-9C34-59F0849BF92A}"/>
    <dataValidation allowBlank="1" showInputMessage="1" prompt="Date" sqref="B8:H8" xr:uid="{305DA6E2-7A8D-4B39-8EB5-96368C4F9585}"/>
  </dataValidations>
  <hyperlinks>
    <hyperlink ref="J5" location="Cover!A1" display="Back to Home" xr:uid="{199B011C-9B40-4FC8-A3FA-C2A2B8ADEC4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445565-11FB-4BB4-85BE-72F54AD79272}">
  <sheetPr codeName="Sheet3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 t="e">
        <f>H8-1</f>
        <v>#VALUE!</v>
      </c>
      <c r="H8" s="16" t="str">
        <f>Cover!D15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tr">
        <f>IF(H3="Lundi",1,IF(ISNUMBER(B9),B9+1,""))</f>
        <v/>
      </c>
      <c r="D9" s="36" t="str">
        <f>IF(H3="Mardi",1,IF(ISNUMBER(C9),C9+1,""))</f>
        <v/>
      </c>
      <c r="E9" s="36" t="str">
        <f>IF(H3="Mercredi",1,IF(ISNUMBER(D9),D9+1,""))</f>
        <v/>
      </c>
      <c r="F9" s="36" t="str">
        <f>IF(H3="Jeudi",1,IF(ISNUMBER(E9),E9+1,""))</f>
        <v/>
      </c>
      <c r="G9" s="36" t="s">
        <v>55</v>
      </c>
      <c r="H9" s="3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2</v>
      </c>
      <c r="C12" s="36">
        <f t="shared" ref="C12:H12" si="1">IF(E9="Lundi",1,IF(ISNUMBER(B12),B12+1,""))</f>
        <v>3</v>
      </c>
      <c r="D12" s="36">
        <f t="shared" si="1"/>
        <v>4</v>
      </c>
      <c r="E12" s="36">
        <f t="shared" si="1"/>
        <v>5</v>
      </c>
      <c r="F12" s="36">
        <f t="shared" si="1"/>
        <v>6</v>
      </c>
      <c r="G12" s="36">
        <f t="shared" si="1"/>
        <v>7</v>
      </c>
      <c r="H12" s="3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9</v>
      </c>
      <c r="C15" s="36">
        <f t="shared" ref="C15:H15" si="3">IF(E12="Lundi",1,IF(ISNUMBER(B15),B15+1,""))</f>
        <v>10</v>
      </c>
      <c r="D15" s="36">
        <f t="shared" si="3"/>
        <v>11</v>
      </c>
      <c r="E15" s="36">
        <f t="shared" si="3"/>
        <v>12</v>
      </c>
      <c r="F15" s="36">
        <f t="shared" si="3"/>
        <v>13</v>
      </c>
      <c r="G15" s="36">
        <f t="shared" si="3"/>
        <v>14</v>
      </c>
      <c r="H15" s="3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16</v>
      </c>
      <c r="C18" s="36">
        <f t="shared" ref="C18:H18" si="5">IF(E15="Lundi",1,IF(ISNUMBER(B18),B18+1,""))</f>
        <v>17</v>
      </c>
      <c r="D18" s="36">
        <f t="shared" si="5"/>
        <v>18</v>
      </c>
      <c r="E18" s="36">
        <f t="shared" si="5"/>
        <v>19</v>
      </c>
      <c r="F18" s="36">
        <f t="shared" si="5"/>
        <v>20</v>
      </c>
      <c r="G18" s="36">
        <f t="shared" si="5"/>
        <v>21</v>
      </c>
      <c r="H18" s="3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23</v>
      </c>
      <c r="C21" s="36">
        <f>IF(E18="Lundi",1,IF(ISNUMBER(B21),B21+1,""))</f>
        <v>24</v>
      </c>
      <c r="D21" s="36">
        <f>IF(F18="Lundi",1,IF(ISNUMBER(C21),C21+1,""))</f>
        <v>25</v>
      </c>
      <c r="E21" s="36">
        <f>IF(G18="Lundi",1,IF(ISNUMBER(D21),D21+1,""))</f>
        <v>26</v>
      </c>
      <c r="F21" s="36">
        <f>IF(H18="Lundi",1,IF(ISNUMBER(E21),E21+1,""))</f>
        <v>27</v>
      </c>
      <c r="G21" s="36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302" priority="6">
      <formula>MONTH(B10)&lt;&gt;OptionCalendrier1mois</formula>
    </cfRule>
  </conditionalFormatting>
  <conditionalFormatting sqref="J10">
    <cfRule type="containsText" dxfId="1301" priority="5" operator="containsText" text="Début">
      <formula>NOT(ISERROR(SEARCH("Début",J10)))</formula>
    </cfRule>
  </conditionalFormatting>
  <conditionalFormatting sqref="B12">
    <cfRule type="expression" dxfId="1300" priority="4">
      <formula>MONTH(B12)&lt;&gt;OptionCalendrier1mois</formula>
    </cfRule>
  </conditionalFormatting>
  <conditionalFormatting sqref="B15">
    <cfRule type="expression" dxfId="1299" priority="3">
      <formula>MONTH(B15)&lt;&gt;OptionCalendrier1mois</formula>
    </cfRule>
  </conditionalFormatting>
  <conditionalFormatting sqref="B18">
    <cfRule type="expression" dxfId="1298" priority="2">
      <formula>MONTH(B18)&lt;&gt;OptionCalendrier1mois</formula>
    </cfRule>
  </conditionalFormatting>
  <conditionalFormatting sqref="B21">
    <cfRule type="expression" dxfId="1297" priority="1">
      <formula>MONTH(B21)&lt;&gt;OptionCalendrier1mois</formula>
    </cfRule>
  </conditionalFormatting>
  <dataValidations count="3">
    <dataValidation allowBlank="1" showInputMessage="1" prompt="Date" sqref="B8:H8" xr:uid="{D7AEB93A-478F-4B87-90D4-BAB639433EB1}"/>
    <dataValidation allowBlank="1" showInputMessage="1" prompt="Ajoutez des notes quotidiennes ici" sqref="B10 B13 B16 B19" xr:uid="{CECAA5FA-5C27-4EEC-99A5-BB0D2D40FD76}"/>
    <dataValidation allowBlank="1" showDropDown="1" showInputMessage="1" showErrorMessage="1" sqref="H3" xr:uid="{2C8CA28A-FCAA-4AB0-89D4-DB50F69EC483}"/>
  </dataValidations>
  <hyperlinks>
    <hyperlink ref="J5" location="Cover!A1" display="Back to Home" xr:uid="{22DF8721-8D64-4352-90BF-A17B45A0A438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111400-D138-4165-A31C-275F36C503A7}">
  <sheetPr codeName="Sheet1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21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/>
      <c r="H9" s="3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Cover!D15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IF(H3="Dimanche",1,IF(ISNUMBER(A12),A12+1,""))</f>
        <v>1</v>
      </c>
      <c r="C12" s="36">
        <f t="shared" ref="C12:H12" si="1">IF(E9="Lundi",1,IF(ISNUMBER(B12),B12+1,""))</f>
        <v>2</v>
      </c>
      <c r="D12" s="36">
        <f t="shared" si="1"/>
        <v>3</v>
      </c>
      <c r="E12" s="36">
        <f t="shared" si="1"/>
        <v>4</v>
      </c>
      <c r="F12" s="36">
        <f t="shared" si="1"/>
        <v>5</v>
      </c>
      <c r="G12" s="36">
        <f t="shared" si="1"/>
        <v>6</v>
      </c>
      <c r="H12" s="3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8</v>
      </c>
      <c r="C15" s="36">
        <f t="shared" ref="C15:H15" si="3">IF(E12="Lundi",1,IF(ISNUMBER(B15),B15+1,""))</f>
        <v>9</v>
      </c>
      <c r="D15" s="36">
        <f t="shared" si="3"/>
        <v>10</v>
      </c>
      <c r="E15" s="36">
        <f t="shared" si="3"/>
        <v>11</v>
      </c>
      <c r="F15" s="36">
        <f t="shared" si="3"/>
        <v>12</v>
      </c>
      <c r="G15" s="36">
        <f t="shared" si="3"/>
        <v>13</v>
      </c>
      <c r="H15" s="3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15</v>
      </c>
      <c r="C18" s="36">
        <f t="shared" ref="C18:H18" si="5">IF(E15="Lundi",1,IF(ISNUMBER(B18),B18+1,""))</f>
        <v>16</v>
      </c>
      <c r="D18" s="36">
        <f t="shared" si="5"/>
        <v>17</v>
      </c>
      <c r="E18" s="36">
        <f t="shared" si="5"/>
        <v>18</v>
      </c>
      <c r="F18" s="36">
        <f t="shared" si="5"/>
        <v>19</v>
      </c>
      <c r="G18" s="36">
        <f t="shared" si="5"/>
        <v>20</v>
      </c>
      <c r="H18" s="3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22</v>
      </c>
      <c r="C21" s="36">
        <f t="shared" ref="C21:H21" si="7">IF(E18="Lundi",1,IF(ISNUMBER(B21),B21+1,""))</f>
        <v>23</v>
      </c>
      <c r="D21" s="36">
        <f t="shared" si="7"/>
        <v>24</v>
      </c>
      <c r="E21" s="36">
        <f t="shared" si="7"/>
        <v>25</v>
      </c>
      <c r="F21" s="36">
        <f t="shared" si="7"/>
        <v>26</v>
      </c>
      <c r="G21" s="36">
        <f t="shared" si="7"/>
        <v>27</v>
      </c>
      <c r="H21" s="36">
        <f t="shared" si="7"/>
        <v>28</v>
      </c>
      <c r="I21" s="29" t="str">
        <f>IF(AND(ISNUMBER(O18), O18&lt;28), O18+1,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19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F23:H23"/>
    <mergeCell ref="D25:E25"/>
  </mergeCells>
  <conditionalFormatting sqref="I10 B11:H11 B14:H14 B17:H17 B20:I20 B13:D13 I21">
    <cfRule type="expression" dxfId="1296" priority="6">
      <formula>MONTH(B10)&lt;&gt;OptionCalendrier1mois</formula>
    </cfRule>
  </conditionalFormatting>
  <conditionalFormatting sqref="J10">
    <cfRule type="containsText" dxfId="1295" priority="5" operator="containsText" text="Début">
      <formula>NOT(ISERROR(SEARCH("Début",J10)))</formula>
    </cfRule>
  </conditionalFormatting>
  <conditionalFormatting sqref="B15">
    <cfRule type="expression" dxfId="1294" priority="3">
      <formula>MONTH(B15)&lt;&gt;OptionCalendrier1mois</formula>
    </cfRule>
  </conditionalFormatting>
  <conditionalFormatting sqref="B18">
    <cfRule type="expression" dxfId="1293" priority="2">
      <formula>MONTH(B18)&lt;&gt;OptionCalendrier1mois</formula>
    </cfRule>
  </conditionalFormatting>
  <conditionalFormatting sqref="B21">
    <cfRule type="expression" dxfId="1292" priority="1">
      <formula>MONTH(B21)&lt;&gt;OptionCalendrier1mois</formula>
    </cfRule>
  </conditionalFormatting>
  <dataValidations count="3">
    <dataValidation allowBlank="1" showInputMessage="1" prompt="Date" sqref="B8:H8" xr:uid="{F9620C6A-E0E2-4438-A73C-9DDFA4D9AA2B}"/>
    <dataValidation allowBlank="1" showInputMessage="1" prompt="Ajoutez des notes quotidiennes ici" sqref="B10 B13 B16 B19" xr:uid="{BE2C18E5-CD37-4063-9EAA-5E8003F4EE12}"/>
    <dataValidation allowBlank="1" showDropDown="1" showInputMessage="1" showErrorMessage="1" sqref="H3" xr:uid="{57F55E26-B15D-4A57-9389-4886EC0D6DAF}"/>
  </dataValidations>
  <hyperlinks>
    <hyperlink ref="J5" location="Cover!A1" display="Back to Home" xr:uid="{087E620D-BE46-44FC-9FF5-DE3B5755F7A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E1417E-A108-48F2-B5AF-EFEC36F16863}">
  <sheetPr codeName="Sheet3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Cover!D15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">
        <v>55</v>
      </c>
      <c r="C9" s="36">
        <f>IF(H3="Lundi",1,IF(ISNUMBER(B9),B9+1,""))</f>
        <v>1</v>
      </c>
      <c r="D9" s="36">
        <f>IF(F6="Lundi",1,IF(ISNUMBER(C9),C9+1,""))</f>
        <v>2</v>
      </c>
      <c r="E9" s="36">
        <f>IF(G6="Lundi",1,IF(ISNUMBER(D9),D9+1,""))</f>
        <v>3</v>
      </c>
      <c r="F9" s="36">
        <f>IF(H6="Lundi",1,IF(ISNUMBER(E9),E9+1,""))</f>
        <v>4</v>
      </c>
      <c r="G9" s="36">
        <f>IF(I6="Lundi",1,IF(ISNUMBER(F9),F9+1,""))</f>
        <v>5</v>
      </c>
      <c r="H9" s="36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7</v>
      </c>
      <c r="C12" s="36">
        <f t="shared" ref="C12:H12" si="1">IF(E9="Lundi",1,IF(ISNUMBER(B12),B12+1,""))</f>
        <v>8</v>
      </c>
      <c r="D12" s="36">
        <f t="shared" si="1"/>
        <v>9</v>
      </c>
      <c r="E12" s="36">
        <f t="shared" si="1"/>
        <v>10</v>
      </c>
      <c r="F12" s="36">
        <f t="shared" si="1"/>
        <v>11</v>
      </c>
      <c r="G12" s="36">
        <f t="shared" si="1"/>
        <v>12</v>
      </c>
      <c r="H12" s="3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14</v>
      </c>
      <c r="C15" s="36">
        <f t="shared" ref="C15:H15" si="3">IF(E12="Lundi",1,IF(ISNUMBER(B15),B15+1,""))</f>
        <v>15</v>
      </c>
      <c r="D15" s="36">
        <f t="shared" si="3"/>
        <v>16</v>
      </c>
      <c r="E15" s="36">
        <f t="shared" si="3"/>
        <v>17</v>
      </c>
      <c r="F15" s="36">
        <f t="shared" si="3"/>
        <v>18</v>
      </c>
      <c r="G15" s="36">
        <f t="shared" si="3"/>
        <v>19</v>
      </c>
      <c r="H15" s="3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21</v>
      </c>
      <c r="C18" s="36">
        <f t="shared" ref="C18:H18" si="5">IF(E15="Lundi",1,IF(ISNUMBER(B18),B18+1,""))</f>
        <v>22</v>
      </c>
      <c r="D18" s="36">
        <f t="shared" si="5"/>
        <v>23</v>
      </c>
      <c r="E18" s="36">
        <f t="shared" si="5"/>
        <v>24</v>
      </c>
      <c r="F18" s="36">
        <f t="shared" si="5"/>
        <v>25</v>
      </c>
      <c r="G18" s="36">
        <f t="shared" si="5"/>
        <v>26</v>
      </c>
      <c r="H18" s="3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/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28</v>
      </c>
      <c r="C21" s="36" t="str">
        <f>IF(AND(ISNUMBER(I18), I18&lt;28), I18+1, "")</f>
        <v/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 t="s">
        <v>19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91" priority="6">
      <formula>MONTH(B10)&lt;&gt;OptionCalendrier1mois</formula>
    </cfRule>
  </conditionalFormatting>
  <conditionalFormatting sqref="J10">
    <cfRule type="containsText" dxfId="1290" priority="5" operator="containsText" text="Début">
      <formula>NOT(ISERROR(SEARCH("Début",J10)))</formula>
    </cfRule>
  </conditionalFormatting>
  <conditionalFormatting sqref="B12">
    <cfRule type="expression" dxfId="1289" priority="4">
      <formula>MONTH(B12)&lt;&gt;OptionCalendrier1mois</formula>
    </cfRule>
  </conditionalFormatting>
  <conditionalFormatting sqref="B15">
    <cfRule type="expression" dxfId="1288" priority="3">
      <formula>MONTH(B15)&lt;&gt;OptionCalendrier1mois</formula>
    </cfRule>
  </conditionalFormatting>
  <conditionalFormatting sqref="B18">
    <cfRule type="expression" dxfId="1287" priority="2">
      <formula>MONTH(B18)&lt;&gt;OptionCalendrier1mois</formula>
    </cfRule>
  </conditionalFormatting>
  <conditionalFormatting sqref="B21:C21">
    <cfRule type="expression" dxfId="1286" priority="1">
      <formula>MONTH(B21)&lt;&gt;OptionCalendrier1mois</formula>
    </cfRule>
  </conditionalFormatting>
  <dataValidations count="3">
    <dataValidation allowBlank="1" showInputMessage="1" prompt="Date" sqref="B8:H8" xr:uid="{6BBCEA9A-0C1D-40CA-970F-A8429DE896FB}"/>
    <dataValidation allowBlank="1" showInputMessage="1" prompt="Ajoutez des notes quotidiennes ici" sqref="B10 B13 B16 B19" xr:uid="{8C9D873E-9B32-4FD9-9262-F0CDD3EA8790}"/>
    <dataValidation allowBlank="1" showDropDown="1" showInputMessage="1" showErrorMessage="1" sqref="H3" xr:uid="{0C265332-0238-4D31-A3D0-78D4761378F1}"/>
  </dataValidations>
  <hyperlinks>
    <hyperlink ref="J5" location="Cover!A1" display="Back to Home" xr:uid="{B434BEFE-E4F3-47CA-A0CD-01D311CB6D2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EC1759-AFCE-45AB-A807-B7B18E43FC92}">
  <sheetPr codeName="Sheet3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 t="e">
        <f>D8-1</f>
        <v>#VALUE!</v>
      </c>
      <c r="D8" s="16" t="str">
        <f>Cover!D15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tr">
        <f>IF(H3="Dimanche",1,IF(ISNUMBER(A9),A9+1,""))</f>
        <v/>
      </c>
      <c r="C9" s="36" t="s">
        <v>55</v>
      </c>
      <c r="D9" s="36">
        <f>IF(H3="Mardi",1,IF(ISNUMBER(C9),C9+1,""))</f>
        <v>1</v>
      </c>
      <c r="E9" s="36">
        <f>IF(G6="Lundi",1,IF(ISNUMBER(D9),D9+1,""))</f>
        <v>2</v>
      </c>
      <c r="F9" s="36">
        <f>IF(H6="Lundi",1,IF(ISNUMBER(E9),E9+1,""))</f>
        <v>3</v>
      </c>
      <c r="G9" s="36">
        <f>IF(I6="Lundi",1,IF(ISNUMBER(F9),F9+1,""))</f>
        <v>4</v>
      </c>
      <c r="H9" s="36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6</v>
      </c>
      <c r="C12" s="36">
        <f t="shared" ref="C12:H12" si="1">IF(E9="Lundi",1,IF(ISNUMBER(B12),B12+1,""))</f>
        <v>7</v>
      </c>
      <c r="D12" s="36">
        <f t="shared" si="1"/>
        <v>8</v>
      </c>
      <c r="E12" s="36">
        <f t="shared" si="1"/>
        <v>9</v>
      </c>
      <c r="F12" s="36">
        <f t="shared" si="1"/>
        <v>10</v>
      </c>
      <c r="G12" s="36">
        <f t="shared" si="1"/>
        <v>11</v>
      </c>
      <c r="H12" s="3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13</v>
      </c>
      <c r="C15" s="36">
        <f t="shared" ref="C15:H15" si="3">IF(E12="Lundi",1,IF(ISNUMBER(B15),B15+1,""))</f>
        <v>14</v>
      </c>
      <c r="D15" s="36">
        <f t="shared" si="3"/>
        <v>15</v>
      </c>
      <c r="E15" s="36">
        <f t="shared" si="3"/>
        <v>16</v>
      </c>
      <c r="F15" s="36">
        <f t="shared" si="3"/>
        <v>17</v>
      </c>
      <c r="G15" s="36">
        <f t="shared" si="3"/>
        <v>18</v>
      </c>
      <c r="H15" s="3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20</v>
      </c>
      <c r="C18" s="36">
        <f t="shared" ref="C18:H18" si="5">IF(E15="Lundi",1,IF(ISNUMBER(B18),B18+1,""))</f>
        <v>21</v>
      </c>
      <c r="D18" s="36">
        <f t="shared" si="5"/>
        <v>22</v>
      </c>
      <c r="E18" s="36">
        <f t="shared" si="5"/>
        <v>23</v>
      </c>
      <c r="F18" s="36">
        <f t="shared" si="5"/>
        <v>24</v>
      </c>
      <c r="G18" s="36">
        <f t="shared" si="5"/>
        <v>25</v>
      </c>
      <c r="H18" s="3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27</v>
      </c>
      <c r="C21" s="36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85" priority="6">
      <formula>MONTH(B10)&lt;&gt;OptionCalendrier1mois</formula>
    </cfRule>
  </conditionalFormatting>
  <conditionalFormatting sqref="J10">
    <cfRule type="containsText" dxfId="1284" priority="5" operator="containsText" text="Début">
      <formula>NOT(ISERROR(SEARCH("Début",J10)))</formula>
    </cfRule>
  </conditionalFormatting>
  <conditionalFormatting sqref="B12">
    <cfRule type="expression" dxfId="1283" priority="4">
      <formula>MONTH(B12)&lt;&gt;OptionCalendrier1mois</formula>
    </cfRule>
  </conditionalFormatting>
  <conditionalFormatting sqref="B15">
    <cfRule type="expression" dxfId="1282" priority="3">
      <formula>MONTH(B15)&lt;&gt;OptionCalendrier1mois</formula>
    </cfRule>
  </conditionalFormatting>
  <conditionalFormatting sqref="B18">
    <cfRule type="expression" dxfId="1281" priority="2">
      <formula>MONTH(B18)&lt;&gt;OptionCalendrier1mois</formula>
    </cfRule>
  </conditionalFormatting>
  <conditionalFormatting sqref="B21">
    <cfRule type="expression" dxfId="1280" priority="1">
      <formula>MONTH(B21)&lt;&gt;OptionCalendrier1mois</formula>
    </cfRule>
  </conditionalFormatting>
  <dataValidations count="3">
    <dataValidation allowBlank="1" showDropDown="1" showInputMessage="1" showErrorMessage="1" sqref="H3" xr:uid="{66D80C0C-FF2A-4254-AB5D-85598451A576}"/>
    <dataValidation allowBlank="1" showInputMessage="1" prompt="Ajoutez des notes quotidiennes ici" sqref="B10 B13 B16 B19" xr:uid="{538CC555-5B75-4E74-8CFA-11D295CF77D2}"/>
    <dataValidation allowBlank="1" showInputMessage="1" prompt="Date" sqref="B8:H8" xr:uid="{6BAEBB38-97DC-4586-ABB9-7B4221721CAE}"/>
  </dataValidations>
  <hyperlinks>
    <hyperlink ref="J5" location="Cover!A1" display="Back to Home" xr:uid="{C2FA65A1-02A9-4CC0-BDF4-6BF36DAA650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122D8E-780B-4BB9-B7D8-841385BDD410}">
  <sheetPr codeName="Sheet4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5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 t="e">
        <f>E8-1</f>
        <v>#VALUE!</v>
      </c>
      <c r="E8" s="16" t="str">
        <f>Cover!D15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tr">
        <f>IF(H3="Dimanche",1,IF(ISNUMBER(A9),A9+1,""))</f>
        <v/>
      </c>
      <c r="C9" s="36" t="str">
        <f>IF(H3="Lundi",1,IF(ISNUMBER(B9),B9+1,""))</f>
        <v/>
      </c>
      <c r="D9" s="36" t="s">
        <v>55</v>
      </c>
      <c r="E9" s="36">
        <f>IF(H3="Mercredi",1,IF(ISNUMBER(D9),D9+1,""))</f>
        <v>1</v>
      </c>
      <c r="F9" s="36">
        <f>IF(H6="Lundi",1,IF(ISNUMBER(E9),E9+1,""))</f>
        <v>2</v>
      </c>
      <c r="G9" s="36">
        <f>IF(I6="Lundi",1,IF(ISNUMBER(F9),F9+1,""))</f>
        <v>3</v>
      </c>
      <c r="H9" s="36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5</v>
      </c>
      <c r="C12" s="36">
        <f t="shared" ref="C12:H12" si="1">IF(E9="Lundi",1,IF(ISNUMBER(B12),B12+1,""))</f>
        <v>6</v>
      </c>
      <c r="D12" s="36">
        <f t="shared" si="1"/>
        <v>7</v>
      </c>
      <c r="E12" s="36">
        <f t="shared" si="1"/>
        <v>8</v>
      </c>
      <c r="F12" s="36">
        <f t="shared" si="1"/>
        <v>9</v>
      </c>
      <c r="G12" s="36">
        <f t="shared" si="1"/>
        <v>10</v>
      </c>
      <c r="H12" s="3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12</v>
      </c>
      <c r="C15" s="36">
        <f t="shared" ref="C15:H15" si="3">IF(E12="Lundi",1,IF(ISNUMBER(B15),B15+1,""))</f>
        <v>13</v>
      </c>
      <c r="D15" s="36">
        <f t="shared" si="3"/>
        <v>14</v>
      </c>
      <c r="E15" s="36">
        <f t="shared" si="3"/>
        <v>15</v>
      </c>
      <c r="F15" s="36">
        <f t="shared" si="3"/>
        <v>16</v>
      </c>
      <c r="G15" s="36">
        <f t="shared" si="3"/>
        <v>17</v>
      </c>
      <c r="H15" s="3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19</v>
      </c>
      <c r="C18" s="36">
        <f t="shared" ref="C18:H18" si="5">IF(E15="Lundi",1,IF(ISNUMBER(B18),B18+1,""))</f>
        <v>20</v>
      </c>
      <c r="D18" s="36">
        <f t="shared" si="5"/>
        <v>21</v>
      </c>
      <c r="E18" s="36">
        <f t="shared" si="5"/>
        <v>22</v>
      </c>
      <c r="F18" s="36">
        <f t="shared" si="5"/>
        <v>23</v>
      </c>
      <c r="G18" s="36">
        <f t="shared" si="5"/>
        <v>24</v>
      </c>
      <c r="H18" s="3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26</v>
      </c>
      <c r="C21" s="36">
        <f>IF(E18="Lundi",1,IF(ISNUMBER(B21),B21+1,""))</f>
        <v>27</v>
      </c>
      <c r="D21" s="36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 t="s">
        <v>19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79" priority="6">
      <formula>MONTH(B10)&lt;&gt;OptionCalendrier1mois</formula>
    </cfRule>
  </conditionalFormatting>
  <conditionalFormatting sqref="J10">
    <cfRule type="containsText" dxfId="1278" priority="5" operator="containsText" text="Début">
      <formula>NOT(ISERROR(SEARCH("Début",J10)))</formula>
    </cfRule>
  </conditionalFormatting>
  <conditionalFormatting sqref="B12">
    <cfRule type="expression" dxfId="1277" priority="4">
      <formula>MONTH(B12)&lt;&gt;OptionCalendrier1mois</formula>
    </cfRule>
  </conditionalFormatting>
  <conditionalFormatting sqref="B15">
    <cfRule type="expression" dxfId="1276" priority="3">
      <formula>MONTH(B15)&lt;&gt;OptionCalendrier1mois</formula>
    </cfRule>
  </conditionalFormatting>
  <conditionalFormatting sqref="B18">
    <cfRule type="expression" dxfId="1275" priority="2">
      <formula>MONTH(B18)&lt;&gt;OptionCalendrier1mois</formula>
    </cfRule>
  </conditionalFormatting>
  <conditionalFormatting sqref="B21">
    <cfRule type="expression" dxfId="1274" priority="1">
      <formula>MONTH(B21)&lt;&gt;OptionCalendrier1mois</formula>
    </cfRule>
  </conditionalFormatting>
  <dataValidations count="3">
    <dataValidation allowBlank="1" showInputMessage="1" prompt="Date" sqref="B8:H8" xr:uid="{AF87B1CD-0871-4472-AABB-892812160A60}"/>
    <dataValidation allowBlank="1" showInputMessage="1" prompt="Ajoutez des notes quotidiennes ici" sqref="B10 B13 B16 B19" xr:uid="{360F8ED8-C176-45F5-AF82-2822FDB9EF59}"/>
    <dataValidation allowBlank="1" showDropDown="1" showInputMessage="1" showErrorMessage="1" sqref="H3" xr:uid="{C5A0D9B2-3CFA-4A65-9D55-8CC61870607D}"/>
  </dataValidations>
  <hyperlinks>
    <hyperlink ref="J5" location="Cover!A1" display="Back to Home" xr:uid="{370D4016-F941-4E7B-ADFB-57BCADA787F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A8C97D-E3F1-47C8-AD7C-E5AF62E7F3D9}">
  <sheetPr codeName="Sheet4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126" t="s">
        <v>127</v>
      </c>
      <c r="K5" s="126"/>
      <c r="L5" s="12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 t="e">
        <f>F8-1</f>
        <v>#VALUE!</v>
      </c>
      <c r="F8" s="16" t="str">
        <f>Cover!D15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tr">
        <f>IF(H3="Dimanche",1,IF(ISNUMBER(A9),A9+1,""))</f>
        <v/>
      </c>
      <c r="C9" s="36" t="str">
        <f>IF(H3="Lundi",1,IF(ISNUMBER(B9),B9+1,""))</f>
        <v/>
      </c>
      <c r="D9" s="36"/>
      <c r="E9" s="36" t="s">
        <v>55</v>
      </c>
      <c r="F9" s="36">
        <f>IF(H3="Jeudi",1,IF(ISNUMBER(E9),E9+1,""))</f>
        <v>1</v>
      </c>
      <c r="G9" s="36">
        <f>IF(I6="Lundi",1,IF(ISNUMBER(F9),F9+1,""))</f>
        <v>2</v>
      </c>
      <c r="H9" s="36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4</v>
      </c>
      <c r="C12" s="36">
        <f t="shared" ref="C12:H12" si="1">IF(E9="Lundi",1,IF(ISNUMBER(B12),B12+1,""))</f>
        <v>5</v>
      </c>
      <c r="D12" s="36">
        <f t="shared" si="1"/>
        <v>6</v>
      </c>
      <c r="E12" s="36">
        <f t="shared" si="1"/>
        <v>7</v>
      </c>
      <c r="F12" s="36">
        <f t="shared" si="1"/>
        <v>8</v>
      </c>
      <c r="G12" s="36">
        <f t="shared" si="1"/>
        <v>9</v>
      </c>
      <c r="H12" s="3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11</v>
      </c>
      <c r="C15" s="36">
        <f t="shared" ref="C15:H15" si="3">IF(E12="Lundi",1,IF(ISNUMBER(B15),B15+1,""))</f>
        <v>12</v>
      </c>
      <c r="D15" s="36">
        <f t="shared" si="3"/>
        <v>13</v>
      </c>
      <c r="E15" s="36">
        <f t="shared" si="3"/>
        <v>14</v>
      </c>
      <c r="F15" s="36">
        <f t="shared" si="3"/>
        <v>15</v>
      </c>
      <c r="G15" s="36">
        <f t="shared" si="3"/>
        <v>16</v>
      </c>
      <c r="H15" s="3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18</v>
      </c>
      <c r="C18" s="36">
        <f t="shared" ref="C18:H18" si="5">IF(E15="Lundi",1,IF(ISNUMBER(B18),B18+1,""))</f>
        <v>19</v>
      </c>
      <c r="D18" s="36">
        <f t="shared" si="5"/>
        <v>20</v>
      </c>
      <c r="E18" s="36">
        <f t="shared" si="5"/>
        <v>21</v>
      </c>
      <c r="F18" s="36">
        <f t="shared" si="5"/>
        <v>22</v>
      </c>
      <c r="G18" s="36">
        <f t="shared" si="5"/>
        <v>23</v>
      </c>
      <c r="H18" s="3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25</v>
      </c>
      <c r="C21" s="36">
        <f>IF(E18="Lundi",1,IF(ISNUMBER(B21),B21+1,""))</f>
        <v>26</v>
      </c>
      <c r="D21" s="36">
        <f>IF(F18="Lundi",1,IF(ISNUMBER(C21),C21+1,""))</f>
        <v>27</v>
      </c>
      <c r="E21" s="36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 t="s">
        <v>19</v>
      </c>
      <c r="G22" s="45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J5:L5"/>
    <mergeCell ref="B1:H1"/>
    <mergeCell ref="B2:H2"/>
    <mergeCell ref="B25:C25"/>
    <mergeCell ref="D25:E25"/>
  </mergeCells>
  <conditionalFormatting sqref="I10 B11:H11 B14:H14 B17:H17 B20:I20 B13:D13">
    <cfRule type="expression" dxfId="1273" priority="6">
      <formula>MONTH(B10)&lt;&gt;OptionCalendrier1mois</formula>
    </cfRule>
  </conditionalFormatting>
  <conditionalFormatting sqref="J10">
    <cfRule type="containsText" dxfId="1272" priority="5" operator="containsText" text="Début">
      <formula>NOT(ISERROR(SEARCH("Début",J10)))</formula>
    </cfRule>
  </conditionalFormatting>
  <conditionalFormatting sqref="B12">
    <cfRule type="expression" dxfId="1271" priority="4">
      <formula>MONTH(B12)&lt;&gt;OptionCalendrier1mois</formula>
    </cfRule>
  </conditionalFormatting>
  <conditionalFormatting sqref="B15">
    <cfRule type="expression" dxfId="1270" priority="3">
      <formula>MONTH(B15)&lt;&gt;OptionCalendrier1mois</formula>
    </cfRule>
  </conditionalFormatting>
  <conditionalFormatting sqref="B18">
    <cfRule type="expression" dxfId="1269" priority="2">
      <formula>MONTH(B18)&lt;&gt;OptionCalendrier1mois</formula>
    </cfRule>
  </conditionalFormatting>
  <conditionalFormatting sqref="B21">
    <cfRule type="expression" dxfId="1268" priority="1">
      <formula>MONTH(B21)&lt;&gt;OptionCalendrier1mois</formula>
    </cfRule>
  </conditionalFormatting>
  <dataValidations count="3">
    <dataValidation allowBlank="1" showDropDown="1" showInputMessage="1" showErrorMessage="1" sqref="H3" xr:uid="{A421D613-21EF-4107-8235-0758E71202CF}"/>
    <dataValidation allowBlank="1" showInputMessage="1" prompt="Ajoutez des notes quotidiennes ici" sqref="B10 B13 B16 B19" xr:uid="{A6DF5759-4424-45F6-BC3F-F8535A662467}"/>
    <dataValidation allowBlank="1" showInputMessage="1" prompt="Date" sqref="B8:H8" xr:uid="{6F5DB77B-D57F-48DF-83B7-E4CDC3F01D5B}"/>
  </dataValidations>
  <hyperlinks>
    <hyperlink ref="J5" location="Cover!A1" display="Back to Home" xr:uid="{94E46983-146B-4103-9390-8FF490FFBB7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18BF7A-D989-4805-A235-0B6AECDEB60A}">
  <sheetPr codeName="Sheet4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 t="e">
        <f>G8-1</f>
        <v>#VALUE!</v>
      </c>
      <c r="G8" s="16" t="str">
        <f>Cover!D15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tr">
        <f>IF(H3="Dimanche",1,IF(ISNUMBER(A9),A9+1,""))</f>
        <v/>
      </c>
      <c r="C9" s="36" t="str">
        <f>IF(H3="Lundi",1,IF(ISNUMBER(B9),B9+1,""))</f>
        <v/>
      </c>
      <c r="D9" s="36"/>
      <c r="E9" s="36" t="str">
        <f>IF(H3="Mercredi",1,IF(ISNUMBER(D9),D9+1,""))</f>
        <v/>
      </c>
      <c r="F9" s="36" t="s">
        <v>55</v>
      </c>
      <c r="G9" s="36">
        <f>IF(H3="Vendredi",1,IF(ISNUMBER(F9),F9+1,""))</f>
        <v>1</v>
      </c>
      <c r="H9" s="36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3</v>
      </c>
      <c r="C12" s="36">
        <f t="shared" ref="C12:H12" si="1">IF(E9="Lundi",1,IF(ISNUMBER(B12),B12+1,""))</f>
        <v>4</v>
      </c>
      <c r="D12" s="36">
        <f t="shared" si="1"/>
        <v>5</v>
      </c>
      <c r="E12" s="36">
        <f t="shared" si="1"/>
        <v>6</v>
      </c>
      <c r="F12" s="36">
        <f t="shared" si="1"/>
        <v>7</v>
      </c>
      <c r="G12" s="36">
        <f t="shared" si="1"/>
        <v>8</v>
      </c>
      <c r="H12" s="3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10</v>
      </c>
      <c r="C15" s="36">
        <f t="shared" ref="C15:H15" si="3">IF(E12="Lundi",1,IF(ISNUMBER(B15),B15+1,""))</f>
        <v>11</v>
      </c>
      <c r="D15" s="36">
        <f t="shared" si="3"/>
        <v>12</v>
      </c>
      <c r="E15" s="36">
        <f t="shared" si="3"/>
        <v>13</v>
      </c>
      <c r="F15" s="36">
        <f t="shared" si="3"/>
        <v>14</v>
      </c>
      <c r="G15" s="36">
        <f t="shared" si="3"/>
        <v>15</v>
      </c>
      <c r="H15" s="3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17</v>
      </c>
      <c r="C18" s="36">
        <f t="shared" ref="C18:H18" si="5">IF(E15="Lundi",1,IF(ISNUMBER(B18),B18+1,""))</f>
        <v>18</v>
      </c>
      <c r="D18" s="36">
        <f t="shared" si="5"/>
        <v>19</v>
      </c>
      <c r="E18" s="36">
        <f t="shared" si="5"/>
        <v>20</v>
      </c>
      <c r="F18" s="36">
        <f t="shared" si="5"/>
        <v>21</v>
      </c>
      <c r="G18" s="36">
        <f t="shared" si="5"/>
        <v>22</v>
      </c>
      <c r="H18" s="3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/>
      <c r="H20" s="13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24</v>
      </c>
      <c r="C21" s="36">
        <f>IF(E18="Lundi",1,IF(ISNUMBER(B21),B21+1,""))</f>
        <v>25</v>
      </c>
      <c r="D21" s="36">
        <f>IF(F18="Lundi",1,IF(ISNUMBER(C21),C21+1,""))</f>
        <v>26</v>
      </c>
      <c r="E21" s="36">
        <f>IF(G18="Lundi",1,IF(ISNUMBER(D21),D21+1,""))</f>
        <v>27</v>
      </c>
      <c r="F21" s="36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67" priority="6">
      <formula>MONTH(B10)&lt;&gt;OptionCalendrier1mois</formula>
    </cfRule>
  </conditionalFormatting>
  <conditionalFormatting sqref="J10">
    <cfRule type="containsText" dxfId="1266" priority="5" operator="containsText" text="Début">
      <formula>NOT(ISERROR(SEARCH("Début",J10)))</formula>
    </cfRule>
  </conditionalFormatting>
  <conditionalFormatting sqref="B12">
    <cfRule type="expression" dxfId="1265" priority="4">
      <formula>MONTH(B12)&lt;&gt;OptionCalendrier1mois</formula>
    </cfRule>
  </conditionalFormatting>
  <conditionalFormatting sqref="B15">
    <cfRule type="expression" dxfId="1264" priority="3">
      <formula>MONTH(B15)&lt;&gt;OptionCalendrier1mois</formula>
    </cfRule>
  </conditionalFormatting>
  <conditionalFormatting sqref="B18">
    <cfRule type="expression" dxfId="1263" priority="2">
      <formula>MONTH(B18)&lt;&gt;OptionCalendrier1mois</formula>
    </cfRule>
  </conditionalFormatting>
  <conditionalFormatting sqref="B21">
    <cfRule type="expression" dxfId="1262" priority="1">
      <formula>MONTH(B21)&lt;&gt;OptionCalendrier1mois</formula>
    </cfRule>
  </conditionalFormatting>
  <dataValidations count="3">
    <dataValidation allowBlank="1" showInputMessage="1" prompt="Date" sqref="B8:H8" xr:uid="{2D78DF66-77EC-4DD8-A0E0-7F787533C8CF}"/>
    <dataValidation allowBlank="1" showInputMessage="1" prompt="Ajoutez des notes quotidiennes ici" sqref="B10 B13 B16 B19" xr:uid="{807081C7-4CA6-400C-AB3E-5A1A71C91D74}"/>
    <dataValidation allowBlank="1" showDropDown="1" showInputMessage="1" showErrorMessage="1" sqref="H3" xr:uid="{0BC099BF-2002-4013-8851-05116A2F5380}"/>
  </dataValidations>
  <hyperlinks>
    <hyperlink ref="J5" location="Cover!A1" display="Back to Home" xr:uid="{A6C7C67C-B3E0-475B-B337-320AC34A719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10D647-EA96-4312-8B68-C42D5BC2FAB6}">
  <sheetPr codeName="Sheet4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 t="e">
        <f>H8-1</f>
        <v>#VALUE!</v>
      </c>
      <c r="H8" s="16" t="str">
        <f>Cover!D15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36" t="str">
        <f>IF(H3="Dimanche",1,IF(ISNUMBER(A9),A9+1,""))</f>
        <v/>
      </c>
      <c r="C9" s="36" t="str">
        <f>IF(H3="Lundi",1,IF(ISNUMBER(B9),B9+1,""))</f>
        <v/>
      </c>
      <c r="D9" s="36"/>
      <c r="E9" s="36" t="str">
        <f>IF(H3="Mercredi",1,IF(ISNUMBER(D9),D9+1,""))</f>
        <v/>
      </c>
      <c r="F9" s="36" t="str">
        <f>IF(H3="Jeudi",1,IF(ISNUMBER(E9),E9+1,""))</f>
        <v/>
      </c>
      <c r="G9" s="36" t="s">
        <v>55</v>
      </c>
      <c r="H9" s="3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IF(AND(ISNUMBER(H9), H9&lt;28), H9+1, "")</f>
        <v>2</v>
      </c>
      <c r="C12" s="36">
        <f t="shared" ref="C12:H12" si="1">IF(E9="Lundi",1,IF(ISNUMBER(B12),B12+1,""))</f>
        <v>3</v>
      </c>
      <c r="D12" s="36">
        <f t="shared" si="1"/>
        <v>4</v>
      </c>
      <c r="E12" s="36">
        <f t="shared" si="1"/>
        <v>5</v>
      </c>
      <c r="F12" s="36">
        <f t="shared" si="1"/>
        <v>6</v>
      </c>
      <c r="G12" s="36">
        <f t="shared" si="1"/>
        <v>7</v>
      </c>
      <c r="H12" s="3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9</v>
      </c>
      <c r="C15" s="36">
        <f t="shared" ref="C15:H15" si="3">IF(E12="Lundi",1,IF(ISNUMBER(B15),B15+1,""))</f>
        <v>10</v>
      </c>
      <c r="D15" s="36">
        <f t="shared" si="3"/>
        <v>11</v>
      </c>
      <c r="E15" s="36">
        <f t="shared" si="3"/>
        <v>12</v>
      </c>
      <c r="F15" s="36">
        <f t="shared" si="3"/>
        <v>13</v>
      </c>
      <c r="G15" s="36">
        <f t="shared" si="3"/>
        <v>14</v>
      </c>
      <c r="H15" s="3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16</v>
      </c>
      <c r="C18" s="36">
        <f t="shared" ref="C18:H18" si="5">IF(E15="Lundi",1,IF(ISNUMBER(B18),B18+1,""))</f>
        <v>17</v>
      </c>
      <c r="D18" s="36">
        <f t="shared" si="5"/>
        <v>18</v>
      </c>
      <c r="E18" s="36">
        <f t="shared" si="5"/>
        <v>19</v>
      </c>
      <c r="F18" s="36">
        <f t="shared" si="5"/>
        <v>20</v>
      </c>
      <c r="G18" s="36">
        <f t="shared" si="5"/>
        <v>21</v>
      </c>
      <c r="H18" s="3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 t="e">
        <f>F20+1</f>
        <v>#VALUE!</v>
      </c>
      <c r="H20" s="13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23</v>
      </c>
      <c r="C21" s="36">
        <f>IF(E18="Lundi",1,IF(ISNUMBER(B21),B21+1,""))</f>
        <v>24</v>
      </c>
      <c r="D21" s="36">
        <f>IF(F18="Lundi",1,IF(ISNUMBER(C21),C21+1,""))</f>
        <v>25</v>
      </c>
      <c r="E21" s="36">
        <f>IF(G18="Lundi",1,IF(ISNUMBER(D21),D21+1,""))</f>
        <v>26</v>
      </c>
      <c r="F21" s="36">
        <f>IF(H18="Lundi",1,IF(ISNUMBER(E21),E21+1,""))</f>
        <v>27</v>
      </c>
      <c r="G21" s="36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261" priority="6">
      <formula>MONTH(B10)&lt;&gt;OptionCalendrier1mois</formula>
    </cfRule>
  </conditionalFormatting>
  <conditionalFormatting sqref="J10">
    <cfRule type="containsText" dxfId="1260" priority="5" operator="containsText" text="Début">
      <formula>NOT(ISERROR(SEARCH("Début",J10)))</formula>
    </cfRule>
  </conditionalFormatting>
  <conditionalFormatting sqref="B12">
    <cfRule type="expression" dxfId="1259" priority="4">
      <formula>MONTH(B12)&lt;&gt;OptionCalendrier1mois</formula>
    </cfRule>
  </conditionalFormatting>
  <conditionalFormatting sqref="B15">
    <cfRule type="expression" dxfId="1258" priority="3">
      <formula>MONTH(B15)&lt;&gt;OptionCalendrier1mois</formula>
    </cfRule>
  </conditionalFormatting>
  <conditionalFormatting sqref="B18">
    <cfRule type="expression" dxfId="1257" priority="2">
      <formula>MONTH(B18)&lt;&gt;OptionCalendrier1mois</formula>
    </cfRule>
  </conditionalFormatting>
  <conditionalFormatting sqref="B21">
    <cfRule type="expression" dxfId="1256" priority="1">
      <formula>MONTH(B21)&lt;&gt;OptionCalendrier1mois</formula>
    </cfRule>
  </conditionalFormatting>
  <dataValidations disablePrompts="1" count="3">
    <dataValidation allowBlank="1" showDropDown="1" showInputMessage="1" showErrorMessage="1" sqref="H3" xr:uid="{55F432CB-26E7-4775-96E6-A6A193AD441A}"/>
    <dataValidation allowBlank="1" showInputMessage="1" prompt="Ajoutez des notes quotidiennes ici" sqref="B10 B13 B16 B19" xr:uid="{6EBBAA1D-B260-4EC5-8240-5C3E764FCEA9}"/>
    <dataValidation allowBlank="1" showInputMessage="1" prompt="Date" sqref="B8:H8" xr:uid="{1993A511-054D-47C4-84AB-36D6971D375D}"/>
  </dataValidations>
  <hyperlinks>
    <hyperlink ref="J5" location="Cover!A1" display="Back to Home" xr:uid="{920E6B30-B3BD-470E-B5BF-54D2C332734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70268-1316-4CCA-8C21-361D75346B16}">
  <sheetPr codeName="Sheet3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22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/>
      <c r="H9" s="3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6" t="str">
        <f>Cover!D15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36">
        <f>IF(H3="Dimanche",1,IF(ISNUMBER(A12),A12+1,""))</f>
        <v>1</v>
      </c>
      <c r="C12" s="36">
        <f t="shared" ref="C12:H12" si="1">IF(E9="Lundi",1,IF(ISNUMBER(B12),B12+1,""))</f>
        <v>2</v>
      </c>
      <c r="D12" s="36">
        <f t="shared" si="1"/>
        <v>3</v>
      </c>
      <c r="E12" s="36">
        <f t="shared" si="1"/>
        <v>4</v>
      </c>
      <c r="F12" s="36">
        <f t="shared" si="1"/>
        <v>5</v>
      </c>
      <c r="G12" s="36">
        <f t="shared" si="1"/>
        <v>6</v>
      </c>
      <c r="H12" s="3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36">
        <f>IF(AND(ISNUMBER(H12), H12&lt;28), H12+1, "")</f>
        <v>8</v>
      </c>
      <c r="C15" s="36">
        <f t="shared" ref="C15:H15" si="3">IF(E12="Lundi",1,IF(ISNUMBER(B15),B15+1,""))</f>
        <v>9</v>
      </c>
      <c r="D15" s="36">
        <f t="shared" si="3"/>
        <v>10</v>
      </c>
      <c r="E15" s="36">
        <f t="shared" si="3"/>
        <v>11</v>
      </c>
      <c r="F15" s="36">
        <f t="shared" si="3"/>
        <v>12</v>
      </c>
      <c r="G15" s="36">
        <f t="shared" si="3"/>
        <v>13</v>
      </c>
      <c r="H15" s="3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36">
        <f>IF(AND(ISNUMBER(H15), H15&lt;28), H15+1, "")</f>
        <v>15</v>
      </c>
      <c r="C18" s="36">
        <f t="shared" ref="C18:H18" si="5">IF(E15="Lundi",1,IF(ISNUMBER(B18),B18+1,""))</f>
        <v>16</v>
      </c>
      <c r="D18" s="36">
        <f t="shared" si="5"/>
        <v>17</v>
      </c>
      <c r="E18" s="36">
        <f t="shared" si="5"/>
        <v>18</v>
      </c>
      <c r="F18" s="36">
        <f t="shared" si="5"/>
        <v>19</v>
      </c>
      <c r="G18" s="36">
        <f t="shared" si="5"/>
        <v>20</v>
      </c>
      <c r="H18" s="3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36">
        <f>IF(AND(ISNUMBER(H18), H18&lt;28), H18+1, "")</f>
        <v>22</v>
      </c>
      <c r="C21" s="36">
        <f t="shared" ref="C21:H21" si="7">IF(E18="Lundi",1,IF(ISNUMBER(B21),B21+1,""))</f>
        <v>23</v>
      </c>
      <c r="D21" s="36">
        <f t="shared" si="7"/>
        <v>24</v>
      </c>
      <c r="E21" s="36">
        <f t="shared" si="7"/>
        <v>25</v>
      </c>
      <c r="F21" s="36">
        <f t="shared" si="7"/>
        <v>26</v>
      </c>
      <c r="G21" s="36">
        <f t="shared" si="7"/>
        <v>27</v>
      </c>
      <c r="H21" s="36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19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12</v>
      </c>
      <c r="E25" s="124"/>
      <c r="F25" s="96" t="s">
        <v>20</v>
      </c>
      <c r="G25" s="97" t="s">
        <v>298</v>
      </c>
      <c r="H25" s="18" t="s">
        <v>13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F23:H23"/>
    <mergeCell ref="D25:E25"/>
  </mergeCells>
  <conditionalFormatting sqref="I10 C11:H11 B14:H14 B17:H17 B20:I20 B13:D13">
    <cfRule type="expression" dxfId="1255" priority="6">
      <formula>MONTH(B10)&lt;&gt;OptionCalendrier1mois</formula>
    </cfRule>
  </conditionalFormatting>
  <conditionalFormatting sqref="J10">
    <cfRule type="containsText" dxfId="1254" priority="5" operator="containsText" text="Début">
      <formula>NOT(ISERROR(SEARCH("Début",J10)))</formula>
    </cfRule>
  </conditionalFormatting>
  <conditionalFormatting sqref="B15">
    <cfRule type="expression" dxfId="1253" priority="3">
      <formula>MONTH(B15)&lt;&gt;OptionCalendrier1mois</formula>
    </cfRule>
  </conditionalFormatting>
  <conditionalFormatting sqref="B18">
    <cfRule type="expression" dxfId="1252" priority="2">
      <formula>MONTH(B18)&lt;&gt;OptionCalendrier1mois</formula>
    </cfRule>
  </conditionalFormatting>
  <conditionalFormatting sqref="B21">
    <cfRule type="expression" dxfId="1251" priority="1">
      <formula>MONTH(B21)&lt;&gt;OptionCalendrier1mois</formula>
    </cfRule>
  </conditionalFormatting>
  <dataValidations count="3">
    <dataValidation allowBlank="1" showDropDown="1" showInputMessage="1" showErrorMessage="1" sqref="H3" xr:uid="{2606401F-3F23-4700-81C7-5EF1999484CB}"/>
    <dataValidation allowBlank="1" showInputMessage="1" prompt="Ajoutez des notes quotidiennes ici" sqref="B10 B13 B16 B19" xr:uid="{6A0B8E06-8E9B-466C-9E06-49A3F9A7D687}"/>
    <dataValidation allowBlank="1" showInputMessage="1" prompt="Date" sqref="B8:H8 B11" xr:uid="{A0A01782-03BF-4BEA-B16A-F23687B9B120}"/>
  </dataValidations>
  <hyperlinks>
    <hyperlink ref="J5" location="Cover!A1" display="Back to Home" xr:uid="{3B6B489A-BEB3-4EAE-8ED5-EB2598BDCEF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AA69D-EBA3-4646-B97D-1E76A52B9FF0}">
  <sheetPr codeName="Sheet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 t="s">
        <v>146</v>
      </c>
      <c r="C9" s="88">
        <f>IF(H3="Monday",1,IF(ISNUMBER(B9),B9+1,""))</f>
        <v>1</v>
      </c>
      <c r="D9" s="88">
        <f>IF(F6="Lundi",1,IF(ISNUMBER(C9),C9+1,""))</f>
        <v>2</v>
      </c>
      <c r="E9" s="88">
        <f>IF(G6="Lundi",1,IF(ISNUMBER(D9),D9+1,""))</f>
        <v>3</v>
      </c>
      <c r="F9" s="88">
        <f>IF(H6="Lundi",1,IF(ISNUMBER(E9),E9+1,""))</f>
        <v>4</v>
      </c>
      <c r="G9" s="88">
        <f>IF(I6="Lundi",1,IF(ISNUMBER(F9),F9+1,""))</f>
        <v>5</v>
      </c>
      <c r="H9" s="88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87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7</v>
      </c>
      <c r="C12" s="88">
        <f t="shared" ref="C12:H12" si="1">IF(E9="Lundi",1,IF(ISNUMBER(B12),B12+1,""))</f>
        <v>8</v>
      </c>
      <c r="D12" s="88">
        <f t="shared" si="1"/>
        <v>9</v>
      </c>
      <c r="E12" s="88">
        <f t="shared" si="1"/>
        <v>10</v>
      </c>
      <c r="F12" s="88">
        <f t="shared" si="1"/>
        <v>11</v>
      </c>
      <c r="G12" s="88">
        <f t="shared" si="1"/>
        <v>12</v>
      </c>
      <c r="H12" s="88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14</v>
      </c>
      <c r="C15" s="88">
        <f t="shared" ref="C15:H15" si="3">IF(E12="Lundi",1,IF(ISNUMBER(B15),B15+1,""))</f>
        <v>15</v>
      </c>
      <c r="D15" s="88">
        <f t="shared" si="3"/>
        <v>16</v>
      </c>
      <c r="E15" s="88">
        <f t="shared" si="3"/>
        <v>17</v>
      </c>
      <c r="F15" s="88">
        <f t="shared" si="3"/>
        <v>18</v>
      </c>
      <c r="G15" s="88">
        <f t="shared" si="3"/>
        <v>19</v>
      </c>
      <c r="H15" s="88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21</v>
      </c>
      <c r="C18" s="88">
        <f t="shared" ref="C18:H18" si="5">IF(E15="Lundi",1,IF(ISNUMBER(B18),B18+1,""))</f>
        <v>22</v>
      </c>
      <c r="D18" s="88">
        <f t="shared" si="5"/>
        <v>23</v>
      </c>
      <c r="E18" s="88">
        <f t="shared" si="5"/>
        <v>24</v>
      </c>
      <c r="F18" s="88">
        <f t="shared" si="5"/>
        <v>25</v>
      </c>
      <c r="G18" s="88">
        <f t="shared" si="5"/>
        <v>26</v>
      </c>
      <c r="H18" s="88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28</v>
      </c>
      <c r="C21" s="36"/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 t="s">
        <v>248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50" priority="12">
      <formula>MONTH(B10)&lt;&gt;OptionCalendrier1mois</formula>
    </cfRule>
  </conditionalFormatting>
  <conditionalFormatting sqref="J10">
    <cfRule type="containsText" dxfId="1249" priority="11" operator="containsText" text="Début">
      <formula>NOT(ISERROR(SEARCH("Début",J10)))</formula>
    </cfRule>
  </conditionalFormatting>
  <conditionalFormatting sqref="B12">
    <cfRule type="expression" dxfId="1248" priority="10">
      <formula>MONTH(B12)&lt;&gt;OptionCalendrier1mois</formula>
    </cfRule>
  </conditionalFormatting>
  <conditionalFormatting sqref="B15">
    <cfRule type="expression" dxfId="1247" priority="9">
      <formula>MONTH(B15)&lt;&gt;OptionCalendrier1mois</formula>
    </cfRule>
  </conditionalFormatting>
  <conditionalFormatting sqref="B18">
    <cfRule type="expression" dxfId="1246" priority="8">
      <formula>MONTH(B18)&lt;&gt;OptionCalendrier1mois</formula>
    </cfRule>
  </conditionalFormatting>
  <conditionalFormatting sqref="B21">
    <cfRule type="expression" dxfId="1245" priority="7">
      <formula>MONTH(B21)&lt;&gt;OptionCalendrier1mois</formula>
    </cfRule>
  </conditionalFormatting>
  <conditionalFormatting sqref="B10">
    <cfRule type="expression" dxfId="1244" priority="6">
      <formula>MONTH(B10)&lt;&gt;OptionCalendrier1mois</formula>
    </cfRule>
  </conditionalFormatting>
  <conditionalFormatting sqref="B13">
    <cfRule type="expression" dxfId="1243" priority="5">
      <formula>MONTH(B13)&lt;&gt;OptionCalendrier1mois</formula>
    </cfRule>
  </conditionalFormatting>
  <conditionalFormatting sqref="B16">
    <cfRule type="expression" dxfId="1242" priority="4">
      <formula>MONTH(B16)&lt;&gt;OptionCalendrier1mois</formula>
    </cfRule>
  </conditionalFormatting>
  <conditionalFormatting sqref="B19">
    <cfRule type="expression" dxfId="1241" priority="3">
      <formula>MONTH(B19)&lt;&gt;OptionCalendrier1mois</formula>
    </cfRule>
  </conditionalFormatting>
  <conditionalFormatting sqref="B22">
    <cfRule type="expression" dxfId="1240" priority="2">
      <formula>MONTH(B22)&lt;&gt;OptionCalendrier1mois</formula>
    </cfRule>
  </conditionalFormatting>
  <dataValidations count="5">
    <dataValidation allowBlank="1" showDropDown="1" showInputMessage="1" showErrorMessage="1" sqref="H3" xr:uid="{C8E33E83-FE8B-4B63-91CB-46F2AE89FEAE}"/>
    <dataValidation allowBlank="1" showInputMessage="1" prompt="Date" sqref="C8:H8" xr:uid="{DCBB5DDA-245C-4CB9-BB11-C0A4463C6710}"/>
    <dataValidation allowBlank="1" showInputMessage="1" prompt="Add daily notes here_x000a_" sqref="B10 B13 B16 B19 B22" xr:uid="{E0B72425-43FF-4BEF-BBF3-83E10233CDE0}"/>
    <dataValidation allowBlank="1" prompt="_x000a_" sqref="B9 B11:B12 B14:B15 B17:B18 B20:B21" xr:uid="{447EA6B1-5668-4CF7-885D-7BC51B7E7240}"/>
    <dataValidation allowBlank="1" prompt="Date" sqref="B8" xr:uid="{122F7932-6E1D-4001-917B-262EC41BC78C}"/>
  </dataValidations>
  <hyperlinks>
    <hyperlink ref="J5" location="'Cover - Eng'!A1" display="Return to the home page" xr:uid="{C79A6FFD-1C83-46A6-8DC6-2D713EAF4CE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D8609-D0C9-4471-834D-921E6F2587CB}">
  <sheetPr codeName="Sheet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 t="e">
        <f>D8-1</f>
        <v>#VALUE!</v>
      </c>
      <c r="D8" s="16" t="str">
        <f>'Cover - Eng'!D15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 t="s">
        <v>146</v>
      </c>
      <c r="D9" s="88">
        <f>IF(H3="Tuesday",1,IF(ISNUMBER(C9),C9+1,""))</f>
        <v>1</v>
      </c>
      <c r="E9" s="88">
        <f>IF(G6="Lundi",1,IF(ISNUMBER(D9),D9+1,""))</f>
        <v>2</v>
      </c>
      <c r="F9" s="88">
        <f>IF(H6="Lundi",1,IF(ISNUMBER(E9),E9+1,""))</f>
        <v>3</v>
      </c>
      <c r="G9" s="88">
        <f>IF(I6="Lundi",1,IF(ISNUMBER(F9),F9+1,""))</f>
        <v>4</v>
      </c>
      <c r="H9" s="88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6</v>
      </c>
      <c r="C12" s="88">
        <f t="shared" ref="C12:H12" si="1">IF(E9="Lundi",1,IF(ISNUMBER(B12),B12+1,""))</f>
        <v>7</v>
      </c>
      <c r="D12" s="88">
        <f t="shared" si="1"/>
        <v>8</v>
      </c>
      <c r="E12" s="88">
        <f t="shared" si="1"/>
        <v>9</v>
      </c>
      <c r="F12" s="88">
        <f t="shared" si="1"/>
        <v>10</v>
      </c>
      <c r="G12" s="88">
        <f t="shared" si="1"/>
        <v>11</v>
      </c>
      <c r="H12" s="88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13</v>
      </c>
      <c r="C15" s="88">
        <f t="shared" ref="C15:H15" si="3">IF(E12="Lundi",1,IF(ISNUMBER(B15),B15+1,""))</f>
        <v>14</v>
      </c>
      <c r="D15" s="88">
        <f t="shared" si="3"/>
        <v>15</v>
      </c>
      <c r="E15" s="88">
        <f t="shared" si="3"/>
        <v>16</v>
      </c>
      <c r="F15" s="88">
        <f t="shared" si="3"/>
        <v>17</v>
      </c>
      <c r="G15" s="88">
        <f t="shared" si="3"/>
        <v>18</v>
      </c>
      <c r="H15" s="88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20</v>
      </c>
      <c r="C18" s="88">
        <f t="shared" ref="C18:H18" si="5">IF(E15="Lundi",1,IF(ISNUMBER(B18),B18+1,""))</f>
        <v>21</v>
      </c>
      <c r="D18" s="88">
        <f t="shared" si="5"/>
        <v>22</v>
      </c>
      <c r="E18" s="88">
        <f t="shared" si="5"/>
        <v>23</v>
      </c>
      <c r="F18" s="88">
        <f t="shared" si="5"/>
        <v>24</v>
      </c>
      <c r="G18" s="88">
        <f t="shared" si="5"/>
        <v>25</v>
      </c>
      <c r="H18" s="88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27</v>
      </c>
      <c r="C21" s="88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/>
      <c r="D22" s="45" t="s">
        <v>248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39" priority="10">
      <formula>MONTH(B10)&lt;&gt;OptionCalendrier1mois</formula>
    </cfRule>
  </conditionalFormatting>
  <conditionalFormatting sqref="J10">
    <cfRule type="containsText" dxfId="1238" priority="9" operator="containsText" text="Début">
      <formula>NOT(ISERROR(SEARCH("Début",J10)))</formula>
    </cfRule>
  </conditionalFormatting>
  <conditionalFormatting sqref="B12">
    <cfRule type="expression" dxfId="1237" priority="8">
      <formula>MONTH(B12)&lt;&gt;OptionCalendrier1mois</formula>
    </cfRule>
  </conditionalFormatting>
  <conditionalFormatting sqref="B15">
    <cfRule type="expression" dxfId="1236" priority="7">
      <formula>MONTH(B15)&lt;&gt;OptionCalendrier1mois</formula>
    </cfRule>
  </conditionalFormatting>
  <conditionalFormatting sqref="B18">
    <cfRule type="expression" dxfId="1235" priority="6">
      <formula>MONTH(B18)&lt;&gt;OptionCalendrier1mois</formula>
    </cfRule>
  </conditionalFormatting>
  <conditionalFormatting sqref="B21">
    <cfRule type="expression" dxfId="1234" priority="5">
      <formula>MONTH(B21)&lt;&gt;OptionCalendrier1mois</formula>
    </cfRule>
  </conditionalFormatting>
  <conditionalFormatting sqref="B13">
    <cfRule type="expression" dxfId="1233" priority="4">
      <formula>MONTH(B13)&lt;&gt;OptionCalendrier1mois</formula>
    </cfRule>
  </conditionalFormatting>
  <conditionalFormatting sqref="B16">
    <cfRule type="expression" dxfId="1232" priority="3">
      <formula>MONTH(B16)&lt;&gt;OptionCalendrier1mois</formula>
    </cfRule>
  </conditionalFormatting>
  <conditionalFormatting sqref="B19">
    <cfRule type="expression" dxfId="1231" priority="2">
      <formula>MONTH(B19)&lt;&gt;OptionCalendrier1mois</formula>
    </cfRule>
  </conditionalFormatting>
  <conditionalFormatting sqref="B22">
    <cfRule type="expression" dxfId="1230" priority="1">
      <formula>MONTH(B22)&lt;&gt;OptionCalendrier1mois</formula>
    </cfRule>
  </conditionalFormatting>
  <dataValidations count="6">
    <dataValidation allowBlank="1" showInputMessage="1" prompt="Date" sqref="C8:H8" xr:uid="{758DC046-052D-4277-AE02-CF9C8C33F57B}"/>
    <dataValidation allowBlank="1" showDropDown="1" showInputMessage="1" showErrorMessage="1" sqref="H3" xr:uid="{1CF8D263-A96E-4609-8D25-793827508781}"/>
    <dataValidation allowBlank="1" prompt="Date" sqref="B8" xr:uid="{57DCFDE3-40FB-4EF1-8455-15701668E074}"/>
    <dataValidation allowBlank="1" prompt="_x000a_" sqref="B9:C9" xr:uid="{6A6423B2-3089-43D6-BB4E-688D5E2942C4}"/>
    <dataValidation allowBlank="1" prompt="Ajoutez des notes quotidiennes ici" sqref="B10" xr:uid="{B03E963D-167E-45D7-9DFA-399FF105EDD4}"/>
    <dataValidation allowBlank="1" showInputMessage="1" prompt="Add daily notes here_x000a_" sqref="B13 B16 B19 B22" xr:uid="{721397A4-8207-4129-952F-4119DE30CF72}"/>
  </dataValidations>
  <hyperlinks>
    <hyperlink ref="J5" location="'Cover - Eng'!A1" display="Return to the home page" xr:uid="{3F285A4D-7A18-4C42-B469-BCC3B18F3748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6867D5-A2AE-4FFE-8944-EB5D52C7906F}">
  <sheetPr codeName="Sheet1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 t="e">
        <f>D8-1</f>
        <v>#VALUE!</v>
      </c>
      <c r="D8" s="16" t="str">
        <f>'Cover - Eng'!D15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 t="s">
        <v>146</v>
      </c>
      <c r="E9" s="88">
        <f>IF(H3="Wednesday",1,IF(ISNUMBER(D9),D9+1,""))</f>
        <v>1</v>
      </c>
      <c r="F9" s="88">
        <f>IF(H6="Lundi",1,IF(ISNUMBER(E9),E9+1,""))</f>
        <v>2</v>
      </c>
      <c r="G9" s="88">
        <f>IF(I6="Lundi",1,IF(ISNUMBER(F9),F9+1,""))</f>
        <v>3</v>
      </c>
      <c r="H9" s="88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5</v>
      </c>
      <c r="C12" s="88">
        <f t="shared" ref="C12:H12" si="1">IF(E9="Lundi",1,IF(ISNUMBER(B12),B12+1,""))</f>
        <v>6</v>
      </c>
      <c r="D12" s="88">
        <f t="shared" si="1"/>
        <v>7</v>
      </c>
      <c r="E12" s="88">
        <f t="shared" si="1"/>
        <v>8</v>
      </c>
      <c r="F12" s="88">
        <f t="shared" si="1"/>
        <v>9</v>
      </c>
      <c r="G12" s="88">
        <f t="shared" si="1"/>
        <v>10</v>
      </c>
      <c r="H12" s="88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12</v>
      </c>
      <c r="C15" s="88">
        <f t="shared" ref="C15:H15" si="3">IF(E12="Lundi",1,IF(ISNUMBER(B15),B15+1,""))</f>
        <v>13</v>
      </c>
      <c r="D15" s="88">
        <f t="shared" si="3"/>
        <v>14</v>
      </c>
      <c r="E15" s="88">
        <f t="shared" si="3"/>
        <v>15</v>
      </c>
      <c r="F15" s="88">
        <f t="shared" si="3"/>
        <v>16</v>
      </c>
      <c r="G15" s="88">
        <f t="shared" si="3"/>
        <v>17</v>
      </c>
      <c r="H15" s="88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19</v>
      </c>
      <c r="C18" s="88">
        <f t="shared" ref="C18:H18" si="5">IF(E15="Lundi",1,IF(ISNUMBER(B18),B18+1,""))</f>
        <v>20</v>
      </c>
      <c r="D18" s="88">
        <f t="shared" si="5"/>
        <v>21</v>
      </c>
      <c r="E18" s="88">
        <f t="shared" si="5"/>
        <v>22</v>
      </c>
      <c r="F18" s="88">
        <f t="shared" si="5"/>
        <v>23</v>
      </c>
      <c r="G18" s="88">
        <f t="shared" si="5"/>
        <v>24</v>
      </c>
      <c r="H18" s="88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26</v>
      </c>
      <c r="C21" s="88">
        <f>IF(E18="Lundi",1,IF(ISNUMBER(B21),B21+1,""))</f>
        <v>27</v>
      </c>
      <c r="D21" s="88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/>
      <c r="D22" s="45"/>
      <c r="E22" s="45" t="s">
        <v>248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29" priority="10">
      <formula>MONTH(B10)&lt;&gt;OptionCalendrier1mois</formula>
    </cfRule>
  </conditionalFormatting>
  <conditionalFormatting sqref="J10">
    <cfRule type="containsText" dxfId="1228" priority="9" operator="containsText" text="Début">
      <formula>NOT(ISERROR(SEARCH("Début",J10)))</formula>
    </cfRule>
  </conditionalFormatting>
  <conditionalFormatting sqref="B12">
    <cfRule type="expression" dxfId="1227" priority="8">
      <formula>MONTH(B12)&lt;&gt;OptionCalendrier1mois</formula>
    </cfRule>
  </conditionalFormatting>
  <conditionalFormatting sqref="B15">
    <cfRule type="expression" dxfId="1226" priority="7">
      <formula>MONTH(B15)&lt;&gt;OptionCalendrier1mois</formula>
    </cfRule>
  </conditionalFormatting>
  <conditionalFormatting sqref="B18">
    <cfRule type="expression" dxfId="1225" priority="6">
      <formula>MONTH(B18)&lt;&gt;OptionCalendrier1mois</formula>
    </cfRule>
  </conditionalFormatting>
  <conditionalFormatting sqref="B21">
    <cfRule type="expression" dxfId="1224" priority="5">
      <formula>MONTH(B21)&lt;&gt;OptionCalendrier1mois</formula>
    </cfRule>
  </conditionalFormatting>
  <conditionalFormatting sqref="B13">
    <cfRule type="expression" dxfId="1223" priority="4">
      <formula>MONTH(B13)&lt;&gt;OptionCalendrier1mois</formula>
    </cfRule>
  </conditionalFormatting>
  <conditionalFormatting sqref="B16">
    <cfRule type="expression" dxfId="1222" priority="3">
      <formula>MONTH(B16)&lt;&gt;OptionCalendrier1mois</formula>
    </cfRule>
  </conditionalFormatting>
  <conditionalFormatting sqref="B19">
    <cfRule type="expression" dxfId="1221" priority="2">
      <formula>MONTH(B19)&lt;&gt;OptionCalendrier1mois</formula>
    </cfRule>
  </conditionalFormatting>
  <conditionalFormatting sqref="B22">
    <cfRule type="expression" dxfId="1220" priority="1">
      <formula>MONTH(B22)&lt;&gt;OptionCalendrier1mois</formula>
    </cfRule>
  </conditionalFormatting>
  <dataValidations count="6">
    <dataValidation allowBlank="1" prompt="Ajoutez des notes quotidiennes ici" sqref="B10" xr:uid="{97310E4C-48CA-4C27-BD69-D7597D9BB94B}"/>
    <dataValidation allowBlank="1" prompt="_x000a_" sqref="B9:D9" xr:uid="{87FAAE42-5654-4149-9B75-166D8EB422FA}"/>
    <dataValidation allowBlank="1" prompt="Date" sqref="B8" xr:uid="{CA618E7B-C963-4552-8A9A-BF83F44153BF}"/>
    <dataValidation allowBlank="1" showDropDown="1" showInputMessage="1" showErrorMessage="1" sqref="H3" xr:uid="{689E6A92-AA08-4148-81BE-28AC628E2532}"/>
    <dataValidation allowBlank="1" showInputMessage="1" prompt="Date" sqref="C8:H8" xr:uid="{F18AA640-8B4E-4C47-84BD-D389B373D589}"/>
    <dataValidation allowBlank="1" showInputMessage="1" prompt="Add daily notes here_x000a_" sqref="B13 B16 B19 B22" xr:uid="{10369482-FEF7-4507-A6E9-2A55F3237F96}"/>
  </dataValidations>
  <hyperlinks>
    <hyperlink ref="J5" location="'Cover - Eng'!A1" display="Return to the home page" xr:uid="{7ABC8E86-AE4A-4816-AC3F-1E5BE967484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1CEB2A-E684-4285-B823-9C7B22D75034}">
  <sheetPr codeName="Sheet1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 t="e">
        <f>F8-1</f>
        <v>#VALUE!</v>
      </c>
      <c r="F8" s="16" t="str">
        <f>'Cover - Eng'!D15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/>
      <c r="E9" s="88" t="s">
        <v>146</v>
      </c>
      <c r="F9" s="88">
        <f>IF(H3="Thursday",1,IF(ISNUMBER(E9),E9+1,""))</f>
        <v>1</v>
      </c>
      <c r="G9" s="88">
        <f>IF(I6="Lundi",1,IF(ISNUMBER(F9),F9+1,""))</f>
        <v>2</v>
      </c>
      <c r="H9" s="88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4</v>
      </c>
      <c r="C12" s="88">
        <f t="shared" ref="C12:H12" si="1">IF(E9="Lundi",1,IF(ISNUMBER(B12),B12+1,""))</f>
        <v>5</v>
      </c>
      <c r="D12" s="88">
        <f t="shared" si="1"/>
        <v>6</v>
      </c>
      <c r="E12" s="88">
        <f t="shared" si="1"/>
        <v>7</v>
      </c>
      <c r="F12" s="88">
        <f t="shared" si="1"/>
        <v>8</v>
      </c>
      <c r="G12" s="88">
        <f t="shared" si="1"/>
        <v>9</v>
      </c>
      <c r="H12" s="88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11</v>
      </c>
      <c r="C15" s="88">
        <f t="shared" ref="C15:H15" si="3">IF(E12="Lundi",1,IF(ISNUMBER(B15),B15+1,""))</f>
        <v>12</v>
      </c>
      <c r="D15" s="88">
        <f t="shared" si="3"/>
        <v>13</v>
      </c>
      <c r="E15" s="88">
        <f t="shared" si="3"/>
        <v>14</v>
      </c>
      <c r="F15" s="88">
        <f t="shared" si="3"/>
        <v>15</v>
      </c>
      <c r="G15" s="88">
        <f t="shared" si="3"/>
        <v>16</v>
      </c>
      <c r="H15" s="88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18</v>
      </c>
      <c r="C18" s="88">
        <f t="shared" ref="C18:H18" si="5">IF(E15="Lundi",1,IF(ISNUMBER(B18),B18+1,""))</f>
        <v>19</v>
      </c>
      <c r="D18" s="88">
        <f t="shared" si="5"/>
        <v>20</v>
      </c>
      <c r="E18" s="88">
        <f t="shared" si="5"/>
        <v>21</v>
      </c>
      <c r="F18" s="88">
        <f t="shared" si="5"/>
        <v>22</v>
      </c>
      <c r="G18" s="88">
        <f t="shared" si="5"/>
        <v>23</v>
      </c>
      <c r="H18" s="88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25</v>
      </c>
      <c r="C21" s="88">
        <f>IF(E18="Lundi",1,IF(ISNUMBER(B21),B21+1,""))</f>
        <v>26</v>
      </c>
      <c r="D21" s="88">
        <f>IF(F18="Lundi",1,IF(ISNUMBER(C21),C21+1,""))</f>
        <v>27</v>
      </c>
      <c r="E21" s="88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/>
      <c r="D22" s="45"/>
      <c r="E22" s="45"/>
      <c r="F22" s="45" t="s">
        <v>248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19" priority="10">
      <formula>MONTH(B10)&lt;&gt;OptionCalendrier1mois</formula>
    </cfRule>
  </conditionalFormatting>
  <conditionalFormatting sqref="J10">
    <cfRule type="containsText" dxfId="1218" priority="9" operator="containsText" text="Début">
      <formula>NOT(ISERROR(SEARCH("Début",J10)))</formula>
    </cfRule>
  </conditionalFormatting>
  <conditionalFormatting sqref="B12">
    <cfRule type="expression" dxfId="1217" priority="8">
      <formula>MONTH(B12)&lt;&gt;OptionCalendrier1mois</formula>
    </cfRule>
  </conditionalFormatting>
  <conditionalFormatting sqref="B15">
    <cfRule type="expression" dxfId="1216" priority="7">
      <formula>MONTH(B15)&lt;&gt;OptionCalendrier1mois</formula>
    </cfRule>
  </conditionalFormatting>
  <conditionalFormatting sqref="B18">
    <cfRule type="expression" dxfId="1215" priority="6">
      <formula>MONTH(B18)&lt;&gt;OptionCalendrier1mois</formula>
    </cfRule>
  </conditionalFormatting>
  <conditionalFormatting sqref="B21">
    <cfRule type="expression" dxfId="1214" priority="5">
      <formula>MONTH(B21)&lt;&gt;OptionCalendrier1mois</formula>
    </cfRule>
  </conditionalFormatting>
  <conditionalFormatting sqref="B13">
    <cfRule type="expression" dxfId="1213" priority="4">
      <formula>MONTH(B13)&lt;&gt;OptionCalendrier1mois</formula>
    </cfRule>
  </conditionalFormatting>
  <conditionalFormatting sqref="B16">
    <cfRule type="expression" dxfId="1212" priority="3">
      <formula>MONTH(B16)&lt;&gt;OptionCalendrier1mois</formula>
    </cfRule>
  </conditionalFormatting>
  <conditionalFormatting sqref="B19">
    <cfRule type="expression" dxfId="1211" priority="2">
      <formula>MONTH(B19)&lt;&gt;OptionCalendrier1mois</formula>
    </cfRule>
  </conditionalFormatting>
  <conditionalFormatting sqref="B22">
    <cfRule type="expression" dxfId="1210" priority="1">
      <formula>MONTH(B22)&lt;&gt;OptionCalendrier1mois</formula>
    </cfRule>
  </conditionalFormatting>
  <dataValidations count="6">
    <dataValidation allowBlank="1" showInputMessage="1" prompt="Add daily notes here_x000a_" sqref="B13 B16 B19 B22" xr:uid="{4C2BEAA4-65EE-4413-AA88-AA35057FB2F6}"/>
    <dataValidation allowBlank="1" showInputMessage="1" prompt="Date" sqref="C8:H8" xr:uid="{37D6ACB9-547F-4DA2-BA80-26855758A679}"/>
    <dataValidation allowBlank="1" showDropDown="1" showInputMessage="1" showErrorMessage="1" sqref="H3" xr:uid="{0DD1D110-7D73-4AFB-A7A4-5002BC2EC8C4}"/>
    <dataValidation allowBlank="1" prompt="Date" sqref="B8" xr:uid="{EE67812C-B624-484D-8782-D3BA13CB8F86}"/>
    <dataValidation allowBlank="1" prompt="_x000a_" sqref="B9:E9" xr:uid="{313CFD6D-BACB-423A-BD4C-82D002A031CE}"/>
    <dataValidation allowBlank="1" prompt="Ajoutez des notes quotidiennes ici" sqref="B10" xr:uid="{C5FEFDC3-986C-4628-A7EB-903EED63B6A2}"/>
  </dataValidations>
  <hyperlinks>
    <hyperlink ref="J5" location="'Cover - Eng'!A1" display="Return to the home page" xr:uid="{975E9F74-7C68-4225-B3CF-19E2FCD40AC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125951-9064-49F9-9DDF-658D9108A357}">
  <sheetPr codeName="Sheet1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 t="e">
        <f>G8-1</f>
        <v>#VALUE!</v>
      </c>
      <c r="G8" s="16" t="str">
        <f>'Cover - Eng'!D15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/>
      <c r="E9" s="88"/>
      <c r="F9" s="88" t="s">
        <v>146</v>
      </c>
      <c r="G9" s="88">
        <f>IF(H3="Friday",1,IF(ISNUMBER(F9),F9+1,""))</f>
        <v>1</v>
      </c>
      <c r="H9" s="88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3</v>
      </c>
      <c r="C12" s="88">
        <f t="shared" ref="C12:H12" si="1">IF(E9="Lundi",1,IF(ISNUMBER(B12),B12+1,""))</f>
        <v>4</v>
      </c>
      <c r="D12" s="88">
        <f t="shared" si="1"/>
        <v>5</v>
      </c>
      <c r="E12" s="88">
        <f t="shared" si="1"/>
        <v>6</v>
      </c>
      <c r="F12" s="88">
        <f t="shared" si="1"/>
        <v>7</v>
      </c>
      <c r="G12" s="88">
        <f t="shared" si="1"/>
        <v>8</v>
      </c>
      <c r="H12" s="88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10</v>
      </c>
      <c r="C15" s="88">
        <f t="shared" ref="C15:H15" si="3">IF(E12="Lundi",1,IF(ISNUMBER(B15),B15+1,""))</f>
        <v>11</v>
      </c>
      <c r="D15" s="88">
        <f t="shared" si="3"/>
        <v>12</v>
      </c>
      <c r="E15" s="88">
        <f t="shared" si="3"/>
        <v>13</v>
      </c>
      <c r="F15" s="88">
        <f t="shared" si="3"/>
        <v>14</v>
      </c>
      <c r="G15" s="88">
        <f t="shared" si="3"/>
        <v>15</v>
      </c>
      <c r="H15" s="88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17</v>
      </c>
      <c r="C18" s="88">
        <f t="shared" ref="C18:H18" si="5">IF(E15="Lundi",1,IF(ISNUMBER(B18),B18+1,""))</f>
        <v>18</v>
      </c>
      <c r="D18" s="88">
        <f t="shared" si="5"/>
        <v>19</v>
      </c>
      <c r="E18" s="88">
        <f t="shared" si="5"/>
        <v>20</v>
      </c>
      <c r="F18" s="88">
        <f t="shared" si="5"/>
        <v>21</v>
      </c>
      <c r="G18" s="88">
        <f t="shared" si="5"/>
        <v>22</v>
      </c>
      <c r="H18" s="88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24</v>
      </c>
      <c r="C21" s="88">
        <f>IF(E18="Lundi",1,IF(ISNUMBER(B21),B21+1,""))</f>
        <v>25</v>
      </c>
      <c r="D21" s="88">
        <f>IF(F18="Lundi",1,IF(ISNUMBER(C21),C21+1,""))</f>
        <v>26</v>
      </c>
      <c r="E21" s="88">
        <f>IF(G18="Lundi",1,IF(ISNUMBER(D21),D21+1,""))</f>
        <v>27</v>
      </c>
      <c r="F21" s="88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/>
      <c r="D22" s="45"/>
      <c r="E22" s="45"/>
      <c r="F22" s="45"/>
      <c r="G22" s="45" t="s">
        <v>248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209" priority="10">
      <formula>MONTH(B10)&lt;&gt;OptionCalendrier1mois</formula>
    </cfRule>
  </conditionalFormatting>
  <conditionalFormatting sqref="J10">
    <cfRule type="containsText" dxfId="1208" priority="9" operator="containsText" text="Début">
      <formula>NOT(ISERROR(SEARCH("Début",J10)))</formula>
    </cfRule>
  </conditionalFormatting>
  <conditionalFormatting sqref="B12">
    <cfRule type="expression" dxfId="1207" priority="8">
      <formula>MONTH(B12)&lt;&gt;OptionCalendrier1mois</formula>
    </cfRule>
  </conditionalFormatting>
  <conditionalFormatting sqref="B15">
    <cfRule type="expression" dxfId="1206" priority="7">
      <formula>MONTH(B15)&lt;&gt;OptionCalendrier1mois</formula>
    </cfRule>
  </conditionalFormatting>
  <conditionalFormatting sqref="B18">
    <cfRule type="expression" dxfId="1205" priority="6">
      <formula>MONTH(B18)&lt;&gt;OptionCalendrier1mois</formula>
    </cfRule>
  </conditionalFormatting>
  <conditionalFormatting sqref="B21">
    <cfRule type="expression" dxfId="1204" priority="5">
      <formula>MONTH(B21)&lt;&gt;OptionCalendrier1mois</formula>
    </cfRule>
  </conditionalFormatting>
  <conditionalFormatting sqref="B13">
    <cfRule type="expression" dxfId="1203" priority="4">
      <formula>MONTH(B13)&lt;&gt;OptionCalendrier1mois</formula>
    </cfRule>
  </conditionalFormatting>
  <conditionalFormatting sqref="B16">
    <cfRule type="expression" dxfId="1202" priority="3">
      <formula>MONTH(B16)&lt;&gt;OptionCalendrier1mois</formula>
    </cfRule>
  </conditionalFormatting>
  <conditionalFormatting sqref="B19">
    <cfRule type="expression" dxfId="1201" priority="2">
      <formula>MONTH(B19)&lt;&gt;OptionCalendrier1mois</formula>
    </cfRule>
  </conditionalFormatting>
  <conditionalFormatting sqref="B22">
    <cfRule type="expression" dxfId="1200" priority="1">
      <formula>MONTH(B22)&lt;&gt;OptionCalendrier1mois</formula>
    </cfRule>
  </conditionalFormatting>
  <dataValidations count="6">
    <dataValidation allowBlank="1" prompt="Ajoutez des notes quotidiennes ici" sqref="B10" xr:uid="{2E3657A9-9E07-4F7D-BF7C-55FB82C78471}"/>
    <dataValidation allowBlank="1" prompt="_x000a_" sqref="B9:F9" xr:uid="{25C8D225-77B8-419F-9665-339710FC9395}"/>
    <dataValidation allowBlank="1" prompt="Date" sqref="B8" xr:uid="{1C0943F8-6A62-435B-8CA8-01EBFCF0A6BE}"/>
    <dataValidation allowBlank="1" showDropDown="1" showInputMessage="1" showErrorMessage="1" sqref="H3" xr:uid="{98642F09-D02F-4C2D-80D1-B1E1D61EE1D2}"/>
    <dataValidation allowBlank="1" showInputMessage="1" prompt="Date" sqref="C8:H8" xr:uid="{7A5CE8FB-A38E-4145-8A88-84304CA1DB0B}"/>
    <dataValidation allowBlank="1" showInputMessage="1" prompt="Add daily notes here_x000a_" sqref="B13 B16 B19 B22" xr:uid="{C87E3B51-4D9D-4CA4-8DC6-C05C20DF80F8}"/>
  </dataValidations>
  <hyperlinks>
    <hyperlink ref="J5" location="'Cover - Eng'!A1" display="Return to the home page" xr:uid="{4694F7D9-C0F8-40EA-8588-F0EAAD7956E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25BEDF-A7D2-4A15-B6F6-9478C679BD64}">
  <sheetPr codeName="Sheet1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 t="e">
        <f>H8-1</f>
        <v>#VALUE!</v>
      </c>
      <c r="H8" s="16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/>
      <c r="E9" s="88"/>
      <c r="F9" s="88"/>
      <c r="G9" s="88" t="s">
        <v>146</v>
      </c>
      <c r="H9" s="88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2</v>
      </c>
      <c r="C12" s="88">
        <f t="shared" ref="C12:H12" si="1">IF(E9="Lundi",1,IF(ISNUMBER(B12),B12+1,""))</f>
        <v>3</v>
      </c>
      <c r="D12" s="88">
        <f t="shared" si="1"/>
        <v>4</v>
      </c>
      <c r="E12" s="88">
        <f t="shared" si="1"/>
        <v>5</v>
      </c>
      <c r="F12" s="88">
        <f t="shared" si="1"/>
        <v>6</v>
      </c>
      <c r="G12" s="88">
        <f t="shared" si="1"/>
        <v>7</v>
      </c>
      <c r="H12" s="88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9</v>
      </c>
      <c r="C15" s="88">
        <f t="shared" ref="C15:H15" si="3">IF(E12="Lundi",1,IF(ISNUMBER(B15),B15+1,""))</f>
        <v>10</v>
      </c>
      <c r="D15" s="88">
        <f t="shared" si="3"/>
        <v>11</v>
      </c>
      <c r="E15" s="88">
        <f t="shared" si="3"/>
        <v>12</v>
      </c>
      <c r="F15" s="88">
        <f t="shared" si="3"/>
        <v>13</v>
      </c>
      <c r="G15" s="88">
        <f t="shared" si="3"/>
        <v>14</v>
      </c>
      <c r="H15" s="88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16</v>
      </c>
      <c r="C18" s="88">
        <f t="shared" ref="C18:H18" si="5">IF(E15="Lundi",1,IF(ISNUMBER(B18),B18+1,""))</f>
        <v>17</v>
      </c>
      <c r="D18" s="88">
        <f t="shared" si="5"/>
        <v>18</v>
      </c>
      <c r="E18" s="88">
        <f t="shared" si="5"/>
        <v>19</v>
      </c>
      <c r="F18" s="88">
        <f t="shared" si="5"/>
        <v>20</v>
      </c>
      <c r="G18" s="88">
        <f t="shared" si="5"/>
        <v>21</v>
      </c>
      <c r="H18" s="88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23</v>
      </c>
      <c r="C21" s="88">
        <f>IF(E18="Lundi",1,IF(ISNUMBER(B21),B21+1,""))</f>
        <v>24</v>
      </c>
      <c r="D21" s="88">
        <f>IF(F18="Lundi",1,IF(ISNUMBER(C21),C21+1,""))</f>
        <v>25</v>
      </c>
      <c r="E21" s="88">
        <f>IF(G18="Lundi",1,IF(ISNUMBER(D21),D21+1,""))</f>
        <v>26</v>
      </c>
      <c r="F21" s="88">
        <f>IF(H18="Lundi",1,IF(ISNUMBER(E21),E21+1,""))</f>
        <v>27</v>
      </c>
      <c r="G21" s="88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/>
      <c r="D22" s="45"/>
      <c r="E22" s="45"/>
      <c r="F22" s="45"/>
      <c r="G22" s="45"/>
      <c r="H22" s="45" t="s">
        <v>248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C13:D13">
    <cfRule type="expression" dxfId="1199" priority="10">
      <formula>MONTH(B10)&lt;&gt;OptionCalendrier1mois</formula>
    </cfRule>
  </conditionalFormatting>
  <conditionalFormatting sqref="J10">
    <cfRule type="containsText" dxfId="1198" priority="9" operator="containsText" text="Début">
      <formula>NOT(ISERROR(SEARCH("Début",J10)))</formula>
    </cfRule>
  </conditionalFormatting>
  <conditionalFormatting sqref="B12">
    <cfRule type="expression" dxfId="1197" priority="8">
      <formula>MONTH(B12)&lt;&gt;OptionCalendrier1mois</formula>
    </cfRule>
  </conditionalFormatting>
  <conditionalFormatting sqref="B15">
    <cfRule type="expression" dxfId="1196" priority="7">
      <formula>MONTH(B15)&lt;&gt;OptionCalendrier1mois</formula>
    </cfRule>
  </conditionalFormatting>
  <conditionalFormatting sqref="B18">
    <cfRule type="expression" dxfId="1195" priority="6">
      <formula>MONTH(B18)&lt;&gt;OptionCalendrier1mois</formula>
    </cfRule>
  </conditionalFormatting>
  <conditionalFormatting sqref="B21">
    <cfRule type="expression" dxfId="1194" priority="5">
      <formula>MONTH(B21)&lt;&gt;OptionCalendrier1mois</formula>
    </cfRule>
  </conditionalFormatting>
  <conditionalFormatting sqref="B13">
    <cfRule type="expression" dxfId="1193" priority="4">
      <formula>MONTH(B13)&lt;&gt;OptionCalendrier1mois</formula>
    </cfRule>
  </conditionalFormatting>
  <conditionalFormatting sqref="B16">
    <cfRule type="expression" dxfId="1192" priority="3">
      <formula>MONTH(B16)&lt;&gt;OptionCalendrier1mois</formula>
    </cfRule>
  </conditionalFormatting>
  <conditionalFormatting sqref="B19">
    <cfRule type="expression" dxfId="1191" priority="2">
      <formula>MONTH(B19)&lt;&gt;OptionCalendrier1mois</formula>
    </cfRule>
  </conditionalFormatting>
  <conditionalFormatting sqref="B22">
    <cfRule type="expression" dxfId="1190" priority="1">
      <formula>MONTH(B22)&lt;&gt;OptionCalendrier1mois</formula>
    </cfRule>
  </conditionalFormatting>
  <dataValidations count="6">
    <dataValidation allowBlank="1" showInputMessage="1" prompt="Add daily notes here_x000a_" sqref="B13 B16 B19 B22" xr:uid="{6686E81A-183C-4A7D-8FDE-62853EA2F614}"/>
    <dataValidation allowBlank="1" showInputMessage="1" prompt="Date" sqref="C8:H8" xr:uid="{CA5EAC7E-91FA-44FA-B4AF-64F5D35B8A35}"/>
    <dataValidation allowBlank="1" showDropDown="1" showInputMessage="1" showErrorMessage="1" sqref="H3" xr:uid="{61FE32E7-D9F6-42DB-A1A7-950203BE6C6B}"/>
    <dataValidation allowBlank="1" prompt="Date" sqref="B8" xr:uid="{47D562F7-D8B7-4750-AED0-546C02CACE43}"/>
    <dataValidation allowBlank="1" prompt="_x000a_" sqref="B9:G9" xr:uid="{18D6254D-4F32-4C3A-98AB-9EADA13DA1F2}"/>
    <dataValidation allowBlank="1" prompt="Ajoutez des notes quotidiennes ici" sqref="B10" xr:uid="{EC8A8294-BBD5-4470-B08D-04295DEDDF84}"/>
  </dataValidations>
  <hyperlinks>
    <hyperlink ref="J5" location="'Cover - Eng'!A1" display="Return to the home page" xr:uid="{838ECA17-6F1A-4C4E-8FDB-D7B748DE970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E24EF7-0EF8-4C7B-B4EB-835AA92BE464}">
  <sheetPr codeName="Sheet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152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/>
      <c r="H9" s="36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'Cover - Eng'!D15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IF(H3="Sunday",1,IF(ISNUMBER(A12),A12+1,""))</f>
        <v>1</v>
      </c>
      <c r="C12" s="88">
        <f>IF(H3="Monday",1,IF(ISNUMBER(B12),B12+1,""))</f>
        <v>2</v>
      </c>
      <c r="D12" s="88">
        <f>IF(H3="Tuesday",1,IF(ISNUMBER(C12),C12+1,""))</f>
        <v>3</v>
      </c>
      <c r="E12" s="88">
        <f>IF(H3="Wednesday",1,IF(ISNUMBER(D12),D12+1,""))</f>
        <v>4</v>
      </c>
      <c r="F12" s="88">
        <f>IF(H3="Thursday",1,IF(ISNUMBER(E12),E12+1,""))</f>
        <v>5</v>
      </c>
      <c r="G12" s="88">
        <f>IF(H3="Friday",1,IF(ISNUMBER(F12),F12+1,""))</f>
        <v>6</v>
      </c>
      <c r="H12" s="88">
        <f>IF(J9="Saturday",1,IF(ISNUMBER(G12),G12+1,""))</f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87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1">B14+1</f>
        <v>#VALUE!</v>
      </c>
      <c r="D14" s="13" t="e">
        <f t="shared" si="1"/>
        <v>#VALUE!</v>
      </c>
      <c r="E14" s="13" t="e">
        <f t="shared" si="1"/>
        <v>#VALUE!</v>
      </c>
      <c r="F14" s="13" t="e">
        <f t="shared" si="1"/>
        <v>#VALUE!</v>
      </c>
      <c r="G14" s="13" t="e">
        <f t="shared" si="1"/>
        <v>#VALUE!</v>
      </c>
      <c r="H14" s="13" t="e">
        <f t="shared" si="1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8</v>
      </c>
      <c r="C15" s="88">
        <f t="shared" ref="C15:H15" si="2">IF(E12="Lundi",1,IF(ISNUMBER(B15),B15+1,""))</f>
        <v>9</v>
      </c>
      <c r="D15" s="88">
        <f t="shared" si="2"/>
        <v>10</v>
      </c>
      <c r="E15" s="88">
        <f t="shared" si="2"/>
        <v>11</v>
      </c>
      <c r="F15" s="88">
        <f t="shared" si="2"/>
        <v>12</v>
      </c>
      <c r="G15" s="88">
        <f t="shared" si="2"/>
        <v>13</v>
      </c>
      <c r="H15" s="88">
        <f t="shared" si="2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87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3">B17+1</f>
        <v>#VALUE!</v>
      </c>
      <c r="D17" s="13" t="e">
        <f t="shared" si="3"/>
        <v>#VALUE!</v>
      </c>
      <c r="E17" s="13" t="e">
        <f t="shared" si="3"/>
        <v>#VALUE!</v>
      </c>
      <c r="F17" s="13" t="e">
        <f t="shared" si="3"/>
        <v>#VALUE!</v>
      </c>
      <c r="G17" s="13" t="e">
        <f t="shared" si="3"/>
        <v>#VALUE!</v>
      </c>
      <c r="H17" s="13" t="e">
        <f t="shared" si="3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15</v>
      </c>
      <c r="C18" s="88">
        <f t="shared" ref="C18:H18" si="4">IF(E15="Lundi",1,IF(ISNUMBER(B18),B18+1,""))</f>
        <v>16</v>
      </c>
      <c r="D18" s="88">
        <f t="shared" si="4"/>
        <v>17</v>
      </c>
      <c r="E18" s="88">
        <f t="shared" si="4"/>
        <v>18</v>
      </c>
      <c r="F18" s="88">
        <f t="shared" si="4"/>
        <v>19</v>
      </c>
      <c r="G18" s="88">
        <f t="shared" si="4"/>
        <v>20</v>
      </c>
      <c r="H18" s="88">
        <f t="shared" si="4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87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5">B20+1</f>
        <v>#VALUE!</v>
      </c>
      <c r="D20" s="13" t="e">
        <f t="shared" si="5"/>
        <v>#VALUE!</v>
      </c>
      <c r="E20" s="13" t="e">
        <f t="shared" si="5"/>
        <v>#VALUE!</v>
      </c>
      <c r="F20" s="13" t="e">
        <f t="shared" si="5"/>
        <v>#VALUE!</v>
      </c>
      <c r="G20" s="13" t="e">
        <f t="shared" si="5"/>
        <v>#VALUE!</v>
      </c>
      <c r="H20" s="13" t="e">
        <f t="shared" si="5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22</v>
      </c>
      <c r="C21" s="88">
        <f t="shared" ref="C21:H21" si="6">IF(E18="Lundi",1,IF(ISNUMBER(B21),B21+1,""))</f>
        <v>23</v>
      </c>
      <c r="D21" s="88">
        <f t="shared" si="6"/>
        <v>24</v>
      </c>
      <c r="E21" s="88">
        <f t="shared" si="6"/>
        <v>25</v>
      </c>
      <c r="F21" s="88">
        <f t="shared" si="6"/>
        <v>26</v>
      </c>
      <c r="G21" s="88">
        <f t="shared" si="6"/>
        <v>27</v>
      </c>
      <c r="H21" s="88">
        <f t="shared" si="6"/>
        <v>28</v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87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147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B20:I20 B13:D13">
    <cfRule type="expression" dxfId="1189" priority="8">
      <formula>MONTH(B10)&lt;&gt;OptionCalendrier1mois</formula>
    </cfRule>
  </conditionalFormatting>
  <conditionalFormatting sqref="J10">
    <cfRule type="containsText" dxfId="1188" priority="7" operator="containsText" text="Début">
      <formula>NOT(ISERROR(SEARCH("Début",J10)))</formula>
    </cfRule>
  </conditionalFormatting>
  <conditionalFormatting sqref="B15">
    <cfRule type="expression" dxfId="1187" priority="6">
      <formula>MONTH(B15)&lt;&gt;OptionCalendrier1mois</formula>
    </cfRule>
  </conditionalFormatting>
  <conditionalFormatting sqref="B18">
    <cfRule type="expression" dxfId="1186" priority="5">
      <formula>MONTH(B18)&lt;&gt;OptionCalendrier1mois</formula>
    </cfRule>
  </conditionalFormatting>
  <conditionalFormatting sqref="B21">
    <cfRule type="expression" dxfId="1185" priority="4">
      <formula>MONTH(B21)&lt;&gt;OptionCalendrier1mois</formula>
    </cfRule>
  </conditionalFormatting>
  <conditionalFormatting sqref="B16">
    <cfRule type="expression" dxfId="1184" priority="3">
      <formula>MONTH(B16)&lt;&gt;OptionCalendrier1mois</formula>
    </cfRule>
  </conditionalFormatting>
  <conditionalFormatting sqref="B19">
    <cfRule type="expression" dxfId="1183" priority="2">
      <formula>MONTH(B19)&lt;&gt;OptionCalendrier1mois</formula>
    </cfRule>
  </conditionalFormatting>
  <conditionalFormatting sqref="B22">
    <cfRule type="expression" dxfId="1182" priority="1">
      <formula>MONTH(B22)&lt;&gt;OptionCalendrier1mois</formula>
    </cfRule>
  </conditionalFormatting>
  <dataValidations count="4">
    <dataValidation allowBlank="1" showInputMessage="1" prompt="Date" sqref="B8:H8" xr:uid="{0584AD61-4C3B-4AFA-B31B-6C995D0A131D}"/>
    <dataValidation allowBlank="1" showInputMessage="1" prompt="Ajoutez des notes quotidiennes ici" sqref="B10" xr:uid="{6C22D2A6-72F8-4A5C-91A1-A48C45A5EDF7}"/>
    <dataValidation allowBlank="1" showDropDown="1" showInputMessage="1" showErrorMessage="1" sqref="H3" xr:uid="{7B7CFD72-E26D-4FFD-85AB-28042B24E86F}"/>
    <dataValidation allowBlank="1" showInputMessage="1" prompt="Add daily notes here_x000a_" sqref="B13 B16 B19 B22" xr:uid="{DD1BBC3F-07C2-4EF4-88F6-CE13B38FACCD}"/>
  </dataValidations>
  <hyperlinks>
    <hyperlink ref="J5" location="'Cover - Eng'!A1" display="Return to the home page" xr:uid="{ABADC71E-3131-4673-A6BE-05360DA731F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EBD747-CC35-4D80-AD63-03B7BB87BE13}">
  <sheetPr codeName="Sheet2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 t="s">
        <v>146</v>
      </c>
      <c r="C9" s="88">
        <f>IF(H3="Monday",1,IF(ISNUMBER(B9),B9+1,""))</f>
        <v>1</v>
      </c>
      <c r="D9" s="88">
        <f>IF(F6="Lundi",1,IF(ISNUMBER(C9),C9+1,""))</f>
        <v>2</v>
      </c>
      <c r="E9" s="88">
        <f>IF(G6="Lundi",1,IF(ISNUMBER(D9),D9+1,""))</f>
        <v>3</v>
      </c>
      <c r="F9" s="88">
        <f>IF(H6="Lundi",1,IF(ISNUMBER(E9),E9+1,""))</f>
        <v>4</v>
      </c>
      <c r="G9" s="88">
        <f>IF(I6="Lundi",1,IF(ISNUMBER(F9),F9+1,""))</f>
        <v>5</v>
      </c>
      <c r="H9" s="88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IF(H3="Sunday",1,IF(ISNUMBER(H9),H9+1,""))</f>
        <v>7</v>
      </c>
      <c r="C12" s="88">
        <f t="shared" ref="C12:H12" si="1">IF(E9="Lundi",1,IF(ISNUMBER(B12),B12+1,""))</f>
        <v>8</v>
      </c>
      <c r="D12" s="88">
        <f t="shared" si="1"/>
        <v>9</v>
      </c>
      <c r="E12" s="88">
        <f t="shared" si="1"/>
        <v>10</v>
      </c>
      <c r="F12" s="88">
        <f t="shared" si="1"/>
        <v>11</v>
      </c>
      <c r="G12" s="88">
        <f t="shared" si="1"/>
        <v>12</v>
      </c>
      <c r="H12" s="88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14</v>
      </c>
      <c r="C15" s="88">
        <f t="shared" ref="C15:H15" si="3">IF(E12="Lundi",1,IF(ISNUMBER(B15),B15+1,""))</f>
        <v>15</v>
      </c>
      <c r="D15" s="88">
        <f t="shared" si="3"/>
        <v>16</v>
      </c>
      <c r="E15" s="88">
        <f t="shared" si="3"/>
        <v>17</v>
      </c>
      <c r="F15" s="88">
        <f t="shared" si="3"/>
        <v>18</v>
      </c>
      <c r="G15" s="88">
        <f t="shared" si="3"/>
        <v>19</v>
      </c>
      <c r="H15" s="88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21</v>
      </c>
      <c r="C18" s="88">
        <f t="shared" ref="C18:H18" si="5">IF(E15="Lundi",1,IF(ISNUMBER(B18),B18+1,""))</f>
        <v>22</v>
      </c>
      <c r="D18" s="88">
        <f t="shared" si="5"/>
        <v>23</v>
      </c>
      <c r="E18" s="88">
        <f t="shared" si="5"/>
        <v>24</v>
      </c>
      <c r="F18" s="88">
        <f t="shared" si="5"/>
        <v>25</v>
      </c>
      <c r="G18" s="88">
        <f t="shared" si="5"/>
        <v>26</v>
      </c>
      <c r="H18" s="88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/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28</v>
      </c>
      <c r="C21" s="88"/>
      <c r="D21" s="88"/>
      <c r="E21" s="88"/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 t="s">
        <v>147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81" priority="4" operator="containsText" text="Début">
      <formula>NOT(ISERROR(SEARCH("Début",J10)))</formula>
    </cfRule>
  </conditionalFormatting>
  <conditionalFormatting sqref="B15">
    <cfRule type="expression" dxfId="1180" priority="3">
      <formula>MONTH(B15)&lt;&gt;OptionCalendrier1mois</formula>
    </cfRule>
  </conditionalFormatting>
  <conditionalFormatting sqref="B18">
    <cfRule type="expression" dxfId="1179" priority="2">
      <formula>MONTH(B18)&lt;&gt;OptionCalendrier1mois</formula>
    </cfRule>
  </conditionalFormatting>
  <conditionalFormatting sqref="B21">
    <cfRule type="expression" dxfId="1178" priority="1">
      <formula>MONTH(B21)&lt;&gt;OptionCalendrier1mois</formula>
    </cfRule>
  </conditionalFormatting>
  <dataValidations count="3">
    <dataValidation allowBlank="1" showInputMessage="1" prompt="Date" sqref="B8:H8" xr:uid="{4F5CBF78-54F1-43B9-8F01-B6DAB0809CF7}"/>
    <dataValidation allowBlank="1" showDropDown="1" showInputMessage="1" showErrorMessage="1" sqref="H3" xr:uid="{9822FCAA-B36F-4F80-8A5F-AEC3A9DE5ACF}"/>
    <dataValidation allowBlank="1" showInputMessage="1" prompt="Add patient notes here" sqref="B13 B10 B16 B19 B22" xr:uid="{D4A46FB5-0E16-49BA-A2EB-3A394577673F}"/>
  </dataValidations>
  <hyperlinks>
    <hyperlink ref="J5" location="'Cover - Eng'!A1" display="Return to the home page" xr:uid="{30483D64-BF1D-4746-A394-63571715903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CE7B3-9BB2-43FA-8496-A10B4B2DEEAC}">
  <sheetPr codeName="Sheet2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 t="e">
        <f>D8-1</f>
        <v>#VALUE!</v>
      </c>
      <c r="D8" s="16" t="str">
        <f>'Cover - Eng'!D15</f>
        <v/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 t="s">
        <v>146</v>
      </c>
      <c r="D9" s="88">
        <f>IF(H3="Tuesday",1,IF(ISNUMBER(C9),C9+1,""))</f>
        <v>1</v>
      </c>
      <c r="E9" s="88">
        <f>IF(G6="Lundi",1,IF(ISNUMBER(D9),D9+1,""))</f>
        <v>2</v>
      </c>
      <c r="F9" s="88">
        <f>IF(H6="Lundi",1,IF(ISNUMBER(E9),E9+1,""))</f>
        <v>3</v>
      </c>
      <c r="G9" s="88">
        <f>IF(I6="Lundi",1,IF(ISNUMBER(F9),F9+1,""))</f>
        <v>4</v>
      </c>
      <c r="H9" s="88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IF(H3="Sunday",1,IF(ISNUMBER(H9),H9+1,""))</f>
        <v>6</v>
      </c>
      <c r="C12" s="88">
        <f t="shared" ref="C12:H12" si="1">IF(E9="Lundi",1,IF(ISNUMBER(B12),B12+1,""))</f>
        <v>7</v>
      </c>
      <c r="D12" s="88">
        <f t="shared" si="1"/>
        <v>8</v>
      </c>
      <c r="E12" s="88">
        <f t="shared" si="1"/>
        <v>9</v>
      </c>
      <c r="F12" s="88">
        <f t="shared" si="1"/>
        <v>10</v>
      </c>
      <c r="G12" s="88">
        <f t="shared" si="1"/>
        <v>11</v>
      </c>
      <c r="H12" s="88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13</v>
      </c>
      <c r="C15" s="88">
        <f t="shared" ref="C15:H15" si="3">IF(E12="Lundi",1,IF(ISNUMBER(B15),B15+1,""))</f>
        <v>14</v>
      </c>
      <c r="D15" s="88">
        <f t="shared" si="3"/>
        <v>15</v>
      </c>
      <c r="E15" s="88">
        <f t="shared" si="3"/>
        <v>16</v>
      </c>
      <c r="F15" s="88">
        <f t="shared" si="3"/>
        <v>17</v>
      </c>
      <c r="G15" s="88">
        <f t="shared" si="3"/>
        <v>18</v>
      </c>
      <c r="H15" s="88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20</v>
      </c>
      <c r="C18" s="88">
        <f t="shared" ref="C18:H18" si="5">IF(E15="Lundi",1,IF(ISNUMBER(B18),B18+1,""))</f>
        <v>21</v>
      </c>
      <c r="D18" s="88">
        <f t="shared" si="5"/>
        <v>22</v>
      </c>
      <c r="E18" s="88">
        <f t="shared" si="5"/>
        <v>23</v>
      </c>
      <c r="F18" s="88">
        <f t="shared" si="5"/>
        <v>24</v>
      </c>
      <c r="G18" s="88">
        <f t="shared" si="5"/>
        <v>25</v>
      </c>
      <c r="H18" s="88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27</v>
      </c>
      <c r="C21" s="88">
        <f>IF(E18="Lundi",1,IF(ISNUMBER(B21),B21+1,""))</f>
        <v>28</v>
      </c>
      <c r="D21" s="88"/>
      <c r="E21" s="88"/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 t="s">
        <v>147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77" priority="4" operator="containsText" text="Début">
      <formula>NOT(ISERROR(SEARCH("Début",J10)))</formula>
    </cfRule>
  </conditionalFormatting>
  <conditionalFormatting sqref="B15">
    <cfRule type="expression" dxfId="1176" priority="3">
      <formula>MONTH(B15)&lt;&gt;OptionCalendrier1mois</formula>
    </cfRule>
  </conditionalFormatting>
  <conditionalFormatting sqref="B18">
    <cfRule type="expression" dxfId="1175" priority="2">
      <formula>MONTH(B18)&lt;&gt;OptionCalendrier1mois</formula>
    </cfRule>
  </conditionalFormatting>
  <conditionalFormatting sqref="B21">
    <cfRule type="expression" dxfId="1174" priority="1">
      <formula>MONTH(B21)&lt;&gt;OptionCalendrier1mois</formula>
    </cfRule>
  </conditionalFormatting>
  <dataValidations count="3">
    <dataValidation allowBlank="1" showInputMessage="1" prompt="Add patient notes here" sqref="B13 B10 B16 B19 B22" xr:uid="{487D0C99-6DFD-4733-9A21-86BC3EF0B308}"/>
    <dataValidation allowBlank="1" showDropDown="1" showInputMessage="1" showErrorMessage="1" sqref="H3" xr:uid="{83C63B05-9725-4B35-A529-5F6E6C4783A2}"/>
    <dataValidation allowBlank="1" showInputMessage="1" prompt="Date" sqref="B8:H8" xr:uid="{7B1DA6F6-A6DA-43CB-AB7B-B4C4523367FB}"/>
  </dataValidations>
  <hyperlinks>
    <hyperlink ref="J5" location="'Cover - Eng'!A1" display="Return to the home page" xr:uid="{61FF66D7-47CF-46DE-85CF-30C3AB0CC357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F1270-8875-4E32-8C51-B5F8E7CF0535}">
  <sheetPr codeName="Sheet2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 t="e">
        <f>E8-1</f>
        <v>#VALUE!</v>
      </c>
      <c r="E8" s="16" t="str">
        <f>'Cover - Eng'!D15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 t="s">
        <v>146</v>
      </c>
      <c r="E9" s="88">
        <f>IF(H3="Wednesday",1,IF(ISNUMBER(D9),D9+1,""))</f>
        <v>1</v>
      </c>
      <c r="F9" s="88">
        <f>IF(H6="Lundi",1,IF(ISNUMBER(E9),E9+1,""))</f>
        <v>2</v>
      </c>
      <c r="G9" s="88">
        <f>IF(I6="Lundi",1,IF(ISNUMBER(F9),F9+1,""))</f>
        <v>3</v>
      </c>
      <c r="H9" s="88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IF(H3="Sunday",1,IF(ISNUMBER(H9),H9+1,""))</f>
        <v>5</v>
      </c>
      <c r="C12" s="88">
        <f t="shared" ref="C12:H12" si="1">IF(E9="Lundi",1,IF(ISNUMBER(B12),B12+1,""))</f>
        <v>6</v>
      </c>
      <c r="D12" s="88">
        <f t="shared" si="1"/>
        <v>7</v>
      </c>
      <c r="E12" s="88">
        <f t="shared" si="1"/>
        <v>8</v>
      </c>
      <c r="F12" s="88">
        <f t="shared" si="1"/>
        <v>9</v>
      </c>
      <c r="G12" s="88">
        <f t="shared" si="1"/>
        <v>10</v>
      </c>
      <c r="H12" s="88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12</v>
      </c>
      <c r="C15" s="88">
        <f t="shared" ref="C15:H15" si="3">IF(E12="Lundi",1,IF(ISNUMBER(B15),B15+1,""))</f>
        <v>13</v>
      </c>
      <c r="D15" s="88">
        <f t="shared" si="3"/>
        <v>14</v>
      </c>
      <c r="E15" s="88">
        <f t="shared" si="3"/>
        <v>15</v>
      </c>
      <c r="F15" s="88">
        <f t="shared" si="3"/>
        <v>16</v>
      </c>
      <c r="G15" s="88">
        <f t="shared" si="3"/>
        <v>17</v>
      </c>
      <c r="H15" s="88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19</v>
      </c>
      <c r="C18" s="88">
        <f t="shared" ref="C18:H18" si="5">IF(E15="Lundi",1,IF(ISNUMBER(B18),B18+1,""))</f>
        <v>20</v>
      </c>
      <c r="D18" s="88">
        <f t="shared" si="5"/>
        <v>21</v>
      </c>
      <c r="E18" s="88">
        <f t="shared" si="5"/>
        <v>22</v>
      </c>
      <c r="F18" s="88">
        <f t="shared" si="5"/>
        <v>23</v>
      </c>
      <c r="G18" s="88">
        <f t="shared" si="5"/>
        <v>24</v>
      </c>
      <c r="H18" s="88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26</v>
      </c>
      <c r="C21" s="88">
        <f>IF(E18="Lundi",1,IF(ISNUMBER(B21),B21+1,""))</f>
        <v>27</v>
      </c>
      <c r="D21" s="88">
        <f>IF(F18="Lundi",1,IF(ISNUMBER(C21),C21+1,""))</f>
        <v>28</v>
      </c>
      <c r="E21" s="88"/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 t="s">
        <v>147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73" priority="4" operator="containsText" text="Début">
      <formula>NOT(ISERROR(SEARCH("Début",J10)))</formula>
    </cfRule>
  </conditionalFormatting>
  <conditionalFormatting sqref="B15">
    <cfRule type="expression" dxfId="1172" priority="3">
      <formula>MONTH(B15)&lt;&gt;OptionCalendrier1mois</formula>
    </cfRule>
  </conditionalFormatting>
  <conditionalFormatting sqref="B18">
    <cfRule type="expression" dxfId="1171" priority="2">
      <formula>MONTH(B18)&lt;&gt;OptionCalendrier1mois</formula>
    </cfRule>
  </conditionalFormatting>
  <conditionalFormatting sqref="B21">
    <cfRule type="expression" dxfId="1170" priority="1">
      <formula>MONTH(B21)&lt;&gt;OptionCalendrier1mois</formula>
    </cfRule>
  </conditionalFormatting>
  <dataValidations count="3">
    <dataValidation allowBlank="1" showInputMessage="1" prompt="Date" sqref="B8:H8" xr:uid="{ED374302-17E0-4E86-8C44-C80F4DB33069}"/>
    <dataValidation allowBlank="1" showDropDown="1" showInputMessage="1" showErrorMessage="1" sqref="H3" xr:uid="{AB3F9A66-7AEB-443D-B5C4-5AA11ACC71A5}"/>
    <dataValidation allowBlank="1" showInputMessage="1" prompt="Add patient notes here" sqref="B13 B10 B16 B19 B22" xr:uid="{584968B4-F924-49EC-8B52-E9D6D1263C19}"/>
  </dataValidations>
  <hyperlinks>
    <hyperlink ref="J5" location="'Cover - Eng'!A1" display="Return to the home page" xr:uid="{E3C0DF04-2699-4619-BA49-6B4685BE3E3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07FE99-E06D-4159-B271-B6250E7421E1}">
  <sheetPr codeName="Sheet24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 t="e">
        <f>F8-1</f>
        <v>#VALUE!</v>
      </c>
      <c r="F8" s="16" t="str">
        <f>'Cover - Eng'!D15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 t="s">
        <v>146</v>
      </c>
      <c r="F9" s="88">
        <f>IF(H3="Thursday",1,IF(ISNUMBER(E9),E9+1,""))</f>
        <v>1</v>
      </c>
      <c r="G9" s="88">
        <f>IF(I6="Lundi",1,IF(ISNUMBER(F9),F9+1,""))</f>
        <v>2</v>
      </c>
      <c r="H9" s="88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IF(H3="Sunday",1,IF(ISNUMBER(H9),H9+1,""))</f>
        <v>4</v>
      </c>
      <c r="C12" s="88">
        <f t="shared" ref="C12:H12" si="1">IF(E9="Lundi",1,IF(ISNUMBER(B12),B12+1,""))</f>
        <v>5</v>
      </c>
      <c r="D12" s="88">
        <f t="shared" si="1"/>
        <v>6</v>
      </c>
      <c r="E12" s="88">
        <f t="shared" si="1"/>
        <v>7</v>
      </c>
      <c r="F12" s="88">
        <f t="shared" si="1"/>
        <v>8</v>
      </c>
      <c r="G12" s="88">
        <f t="shared" si="1"/>
        <v>9</v>
      </c>
      <c r="H12" s="88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11</v>
      </c>
      <c r="C15" s="88">
        <f t="shared" ref="C15:H15" si="3">IF(E12="Lundi",1,IF(ISNUMBER(B15),B15+1,""))</f>
        <v>12</v>
      </c>
      <c r="D15" s="88">
        <f t="shared" si="3"/>
        <v>13</v>
      </c>
      <c r="E15" s="88">
        <f t="shared" si="3"/>
        <v>14</v>
      </c>
      <c r="F15" s="88">
        <f t="shared" si="3"/>
        <v>15</v>
      </c>
      <c r="G15" s="88">
        <f t="shared" si="3"/>
        <v>16</v>
      </c>
      <c r="H15" s="88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18</v>
      </c>
      <c r="C18" s="88">
        <f t="shared" ref="C18:H18" si="5">IF(E15="Lundi",1,IF(ISNUMBER(B18),B18+1,""))</f>
        <v>19</v>
      </c>
      <c r="D18" s="88">
        <f t="shared" si="5"/>
        <v>20</v>
      </c>
      <c r="E18" s="88">
        <f t="shared" si="5"/>
        <v>21</v>
      </c>
      <c r="F18" s="88">
        <f t="shared" si="5"/>
        <v>22</v>
      </c>
      <c r="G18" s="88">
        <f t="shared" si="5"/>
        <v>23</v>
      </c>
      <c r="H18" s="88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25</v>
      </c>
      <c r="C21" s="88">
        <f>IF(E18="Lundi",1,IF(ISNUMBER(B21),B21+1,""))</f>
        <v>26</v>
      </c>
      <c r="D21" s="88">
        <f>IF(F18="Lundi",1,IF(ISNUMBER(C21),C21+1,""))</f>
        <v>27</v>
      </c>
      <c r="E21" s="88">
        <f>IF(G18="Lundi",1,IF(ISNUMBER(D21),D21+1,""))</f>
        <v>28</v>
      </c>
      <c r="F21" s="88"/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 t="s">
        <v>147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69" priority="4" operator="containsText" text="Début">
      <formula>NOT(ISERROR(SEARCH("Début",J10)))</formula>
    </cfRule>
  </conditionalFormatting>
  <conditionalFormatting sqref="B15">
    <cfRule type="expression" dxfId="1168" priority="3">
      <formula>MONTH(B15)&lt;&gt;OptionCalendrier1mois</formula>
    </cfRule>
  </conditionalFormatting>
  <conditionalFormatting sqref="B18">
    <cfRule type="expression" dxfId="1167" priority="2">
      <formula>MONTH(B18)&lt;&gt;OptionCalendrier1mois</formula>
    </cfRule>
  </conditionalFormatting>
  <conditionalFormatting sqref="B21">
    <cfRule type="expression" dxfId="1166" priority="1">
      <formula>MONTH(B21)&lt;&gt;OptionCalendrier1mois</formula>
    </cfRule>
  </conditionalFormatting>
  <dataValidations count="3">
    <dataValidation allowBlank="1" showInputMessage="1" prompt="Add patient notes here" sqref="B13 B10 B16 B19 B22" xr:uid="{D6B548D4-2755-4A7C-A2E0-11837A297406}"/>
    <dataValidation allowBlank="1" showDropDown="1" showInputMessage="1" showErrorMessage="1" sqref="H3" xr:uid="{BB23B9E6-617D-482B-AAAB-798B02DEB344}"/>
    <dataValidation allowBlank="1" showInputMessage="1" prompt="Date" sqref="B8:H8" xr:uid="{3049E631-E948-4109-84C4-CCACAAD1023C}"/>
  </dataValidations>
  <hyperlinks>
    <hyperlink ref="J5" location="'Cover - Eng'!A1" display="Return to the home page" xr:uid="{4DC6BAC1-F1DB-4897-BA9C-A5E4DBAD8EA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77FA8E-F7DF-4CB2-A258-6DA667824744}">
  <sheetPr codeName="Sheet2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 t="e">
        <f>G8-1</f>
        <v>#VALUE!</v>
      </c>
      <c r="G8" s="16" t="str">
        <f>'Cover - Eng'!D15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 t="s">
        <v>146</v>
      </c>
      <c r="G9" s="88">
        <f>IF(H3="Friday",1,IF(ISNUMBER(F9),F9+1,""))</f>
        <v>1</v>
      </c>
      <c r="H9" s="88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IF(H3="Sunday",1,IF(ISNUMBER(H9),H9+1,""))</f>
        <v>3</v>
      </c>
      <c r="C12" s="88">
        <f t="shared" ref="C12:H12" si="1">IF(E9="Lundi",1,IF(ISNUMBER(B12),B12+1,""))</f>
        <v>4</v>
      </c>
      <c r="D12" s="88">
        <f t="shared" si="1"/>
        <v>5</v>
      </c>
      <c r="E12" s="88">
        <f t="shared" si="1"/>
        <v>6</v>
      </c>
      <c r="F12" s="88">
        <f t="shared" si="1"/>
        <v>7</v>
      </c>
      <c r="G12" s="88">
        <f t="shared" si="1"/>
        <v>8</v>
      </c>
      <c r="H12" s="88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10</v>
      </c>
      <c r="C15" s="88">
        <f t="shared" ref="C15:H15" si="3">IF(E12="Lundi",1,IF(ISNUMBER(B15),B15+1,""))</f>
        <v>11</v>
      </c>
      <c r="D15" s="88">
        <f t="shared" si="3"/>
        <v>12</v>
      </c>
      <c r="E15" s="88">
        <f t="shared" si="3"/>
        <v>13</v>
      </c>
      <c r="F15" s="88">
        <f t="shared" si="3"/>
        <v>14</v>
      </c>
      <c r="G15" s="88">
        <f t="shared" si="3"/>
        <v>15</v>
      </c>
      <c r="H15" s="88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17</v>
      </c>
      <c r="C18" s="88">
        <f t="shared" ref="C18:H18" si="5">IF(E15="Lundi",1,IF(ISNUMBER(B18),B18+1,""))</f>
        <v>18</v>
      </c>
      <c r="D18" s="88">
        <f t="shared" si="5"/>
        <v>19</v>
      </c>
      <c r="E18" s="88">
        <f t="shared" si="5"/>
        <v>20</v>
      </c>
      <c r="F18" s="88">
        <f t="shared" si="5"/>
        <v>21</v>
      </c>
      <c r="G18" s="88">
        <f t="shared" si="5"/>
        <v>22</v>
      </c>
      <c r="H18" s="88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24</v>
      </c>
      <c r="C21" s="88">
        <f>IF(E18="Lundi",1,IF(ISNUMBER(B21),B21+1,""))</f>
        <v>25</v>
      </c>
      <c r="D21" s="88">
        <f>IF(F18="Lundi",1,IF(ISNUMBER(C21),C21+1,""))</f>
        <v>26</v>
      </c>
      <c r="E21" s="88">
        <f>IF(G18="Lundi",1,IF(ISNUMBER(D21),D21+1,""))</f>
        <v>27</v>
      </c>
      <c r="F21" s="88">
        <f>IF(H18="Lundi",1,IF(ISNUMBER(E21),E21+1,""))</f>
        <v>28</v>
      </c>
      <c r="G21" s="88"/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 t="s">
        <v>147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65" priority="4" operator="containsText" text="Début">
      <formula>NOT(ISERROR(SEARCH("Début",J10)))</formula>
    </cfRule>
  </conditionalFormatting>
  <conditionalFormatting sqref="B15">
    <cfRule type="expression" dxfId="1164" priority="3">
      <formula>MONTH(B15)&lt;&gt;OptionCalendrier1mois</formula>
    </cfRule>
  </conditionalFormatting>
  <conditionalFormatting sqref="B18">
    <cfRule type="expression" dxfId="1163" priority="2">
      <formula>MONTH(B18)&lt;&gt;OptionCalendrier1mois</formula>
    </cfRule>
  </conditionalFormatting>
  <conditionalFormatting sqref="B21">
    <cfRule type="expression" dxfId="1162" priority="1">
      <formula>MONTH(B21)&lt;&gt;OptionCalendrier1mois</formula>
    </cfRule>
  </conditionalFormatting>
  <dataValidations count="3">
    <dataValidation allowBlank="1" showInputMessage="1" prompt="Date" sqref="B8:H8" xr:uid="{5E9B121D-ADEC-4CE1-9803-03E5089844B2}"/>
    <dataValidation allowBlank="1" showDropDown="1" showInputMessage="1" showErrorMessage="1" sqref="H3" xr:uid="{2605D867-B3CF-4E22-8376-2CD83F4DA113}"/>
    <dataValidation allowBlank="1" showInputMessage="1" prompt="Add patient notes here" sqref="B13 B10 B16 B19 B22" xr:uid="{EE060A8A-CBDE-4FCF-95AA-FC675751FBEA}"/>
  </dataValidations>
  <hyperlinks>
    <hyperlink ref="J5" location="'Cover - Eng'!A1" display="Return to the home page" xr:uid="{D0B3EFE6-8E81-45A7-9D66-8E53B41B9CB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3F2B11-0CA1-40E0-A1D2-89CEA16B64F2}">
  <sheetPr codeName="Sheet3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 t="e">
        <f>H8-1</f>
        <v>#VALUE!</v>
      </c>
      <c r="H8" s="16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 t="s">
        <v>146</v>
      </c>
      <c r="H9" s="88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IF(H3="Sunday",1,IF(ISNUMBER(H9),H9+1,""))</f>
        <v>2</v>
      </c>
      <c r="C12" s="88">
        <f t="shared" ref="C12:H12" si="1">IF(E9="Lundi",1,IF(ISNUMBER(B12),B12+1,""))</f>
        <v>3</v>
      </c>
      <c r="D12" s="88">
        <f t="shared" si="1"/>
        <v>4</v>
      </c>
      <c r="E12" s="88">
        <f t="shared" si="1"/>
        <v>5</v>
      </c>
      <c r="F12" s="88">
        <f t="shared" si="1"/>
        <v>6</v>
      </c>
      <c r="G12" s="88">
        <f t="shared" si="1"/>
        <v>7</v>
      </c>
      <c r="H12" s="88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9</v>
      </c>
      <c r="C15" s="88">
        <f t="shared" ref="C15:H15" si="3">IF(E12="Lundi",1,IF(ISNUMBER(B15),B15+1,""))</f>
        <v>10</v>
      </c>
      <c r="D15" s="88">
        <f t="shared" si="3"/>
        <v>11</v>
      </c>
      <c r="E15" s="88">
        <f t="shared" si="3"/>
        <v>12</v>
      </c>
      <c r="F15" s="88">
        <f t="shared" si="3"/>
        <v>13</v>
      </c>
      <c r="G15" s="88">
        <f t="shared" si="3"/>
        <v>14</v>
      </c>
      <c r="H15" s="88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16</v>
      </c>
      <c r="C18" s="88">
        <f t="shared" ref="C18:H18" si="5">IF(E15="Lundi",1,IF(ISNUMBER(B18),B18+1,""))</f>
        <v>17</v>
      </c>
      <c r="D18" s="88">
        <f t="shared" si="5"/>
        <v>18</v>
      </c>
      <c r="E18" s="88">
        <f t="shared" si="5"/>
        <v>19</v>
      </c>
      <c r="F18" s="88">
        <f t="shared" si="5"/>
        <v>20</v>
      </c>
      <c r="G18" s="88">
        <f t="shared" si="5"/>
        <v>21</v>
      </c>
      <c r="H18" s="88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 t="e">
        <f>F20+1</f>
        <v>#VALUE!</v>
      </c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23</v>
      </c>
      <c r="C21" s="88">
        <f>IF(E18="Lundi",1,IF(ISNUMBER(B21),B21+1,""))</f>
        <v>24</v>
      </c>
      <c r="D21" s="88">
        <f>IF(F18="Lundi",1,IF(ISNUMBER(C21),C21+1,""))</f>
        <v>25</v>
      </c>
      <c r="E21" s="88">
        <f>IF(G18="Lundi",1,IF(ISNUMBER(D21),D21+1,""))</f>
        <v>26</v>
      </c>
      <c r="F21" s="88">
        <f>IF(H18="Lundi",1,IF(ISNUMBER(E21),E21+1,""))</f>
        <v>27</v>
      </c>
      <c r="G21" s="88">
        <f>IF(I18="Lundi",1,IF(ISNUMBER(F21),F21+1,""))</f>
        <v>28</v>
      </c>
      <c r="H21" s="88"/>
      <c r="I21" s="29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/>
      <c r="H22" s="45" t="s">
        <v>147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/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J10">
    <cfRule type="containsText" dxfId="1161" priority="4" operator="containsText" text="Début">
      <formula>NOT(ISERROR(SEARCH("Début",J10)))</formula>
    </cfRule>
  </conditionalFormatting>
  <conditionalFormatting sqref="B15">
    <cfRule type="expression" dxfId="1160" priority="3">
      <formula>MONTH(B15)&lt;&gt;OptionCalendrier1mois</formula>
    </cfRule>
  </conditionalFormatting>
  <conditionalFormatting sqref="B18">
    <cfRule type="expression" dxfId="1159" priority="2">
      <formula>MONTH(B18)&lt;&gt;OptionCalendrier1mois</formula>
    </cfRule>
  </conditionalFormatting>
  <conditionalFormatting sqref="B21">
    <cfRule type="expression" dxfId="1158" priority="1">
      <formula>MONTH(B21)&lt;&gt;OptionCalendrier1mois</formula>
    </cfRule>
  </conditionalFormatting>
  <dataValidations count="3">
    <dataValidation allowBlank="1" showInputMessage="1" prompt="Add patient notes here" sqref="B13 B10 B16 B19 B22" xr:uid="{192E0337-0153-4F6D-9147-8BE5F612B7F3}"/>
    <dataValidation allowBlank="1" showDropDown="1" showInputMessage="1" showErrorMessage="1" sqref="H3" xr:uid="{D517E296-9721-4285-BA42-DA413E119525}"/>
    <dataValidation allowBlank="1" showInputMessage="1" prompt="Date" sqref="B8:H8" xr:uid="{D8B64D5B-C6D5-4173-8574-75FD2E0B1000}"/>
  </dataValidations>
  <hyperlinks>
    <hyperlink ref="J5" location="'Cover - Eng'!A1" display="Return to the home page" xr:uid="{D15CDEDD-EE75-4BCF-A4AE-98B825322678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B21BDE-DDA0-47B4-BBA3-C284445AF32E}">
  <sheetPr codeName="Sheet2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/>
      <c r="H9" s="88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str">
        <f>'Cover - Eng'!D15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IF(H3="Sunday",1,IF(ISNUMBER(A12),A12+1,""))</f>
        <v>1</v>
      </c>
      <c r="C12" s="88">
        <f t="shared" ref="C12:H12" si="1">IF(E9="Lundi",1,IF(ISNUMBER(B12),B12+1,""))</f>
        <v>2</v>
      </c>
      <c r="D12" s="88">
        <f t="shared" si="1"/>
        <v>3</v>
      </c>
      <c r="E12" s="88">
        <f t="shared" si="1"/>
        <v>4</v>
      </c>
      <c r="F12" s="88">
        <f t="shared" si="1"/>
        <v>5</v>
      </c>
      <c r="G12" s="88">
        <f t="shared" si="1"/>
        <v>6</v>
      </c>
      <c r="H12" s="88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8</v>
      </c>
      <c r="C15" s="88">
        <f t="shared" ref="C15:H15" si="3">IF(E12="Lundi",1,IF(ISNUMBER(B15),B15+1,""))</f>
        <v>9</v>
      </c>
      <c r="D15" s="88">
        <f t="shared" si="3"/>
        <v>10</v>
      </c>
      <c r="E15" s="88">
        <f t="shared" si="3"/>
        <v>11</v>
      </c>
      <c r="F15" s="88">
        <f t="shared" si="3"/>
        <v>12</v>
      </c>
      <c r="G15" s="88">
        <f t="shared" si="3"/>
        <v>13</v>
      </c>
      <c r="H15" s="88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15</v>
      </c>
      <c r="C18" s="88">
        <f t="shared" ref="C18:H18" si="5">IF(E15="Lundi",1,IF(ISNUMBER(B18),B18+1,""))</f>
        <v>16</v>
      </c>
      <c r="D18" s="88">
        <f t="shared" si="5"/>
        <v>17</v>
      </c>
      <c r="E18" s="88">
        <f t="shared" si="5"/>
        <v>18</v>
      </c>
      <c r="F18" s="88">
        <f t="shared" si="5"/>
        <v>19</v>
      </c>
      <c r="G18" s="88">
        <f t="shared" si="5"/>
        <v>20</v>
      </c>
      <c r="H18" s="88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22</v>
      </c>
      <c r="C21" s="88">
        <f t="shared" ref="C21:H21" si="7">IF(E18="Lundi",1,IF(ISNUMBER(B21),B21+1,""))</f>
        <v>23</v>
      </c>
      <c r="D21" s="88">
        <f t="shared" si="7"/>
        <v>24</v>
      </c>
      <c r="E21" s="88">
        <f t="shared" si="7"/>
        <v>25</v>
      </c>
      <c r="F21" s="88">
        <f t="shared" si="7"/>
        <v>26</v>
      </c>
      <c r="G21" s="88">
        <f t="shared" si="7"/>
        <v>27</v>
      </c>
      <c r="H21" s="88">
        <f t="shared" si="7"/>
        <v>28</v>
      </c>
      <c r="I21" s="29" t="str">
        <f>IF(AND(ISNUMBER(O18), O18&lt;28), O18+1,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5" t="s">
        <v>147</v>
      </c>
      <c r="G23" s="125"/>
      <c r="H23" s="125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B20:I20 B13:D13 I21">
    <cfRule type="expression" dxfId="1157" priority="5">
      <formula>MONTH(B10)&lt;&gt;OptionCalendrier1mois</formula>
    </cfRule>
  </conditionalFormatting>
  <conditionalFormatting sqref="J10">
    <cfRule type="containsText" dxfId="1156" priority="4" operator="containsText" text="Début">
      <formula>NOT(ISERROR(SEARCH("Début",J10)))</formula>
    </cfRule>
  </conditionalFormatting>
  <conditionalFormatting sqref="B15">
    <cfRule type="expression" dxfId="1155" priority="3">
      <formula>MONTH(B15)&lt;&gt;OptionCalendrier1mois</formula>
    </cfRule>
  </conditionalFormatting>
  <conditionalFormatting sqref="B18">
    <cfRule type="expression" dxfId="1154" priority="2">
      <formula>MONTH(B18)&lt;&gt;OptionCalendrier1mois</formula>
    </cfRule>
  </conditionalFormatting>
  <conditionalFormatting sqref="B21">
    <cfRule type="expression" dxfId="1153" priority="1">
      <formula>MONTH(B21)&lt;&gt;OptionCalendrier1mois</formula>
    </cfRule>
  </conditionalFormatting>
  <dataValidations count="3">
    <dataValidation allowBlank="1" showDropDown="1" showInputMessage="1" showErrorMessage="1" sqref="H3" xr:uid="{DEBAE49E-543D-470F-AE8B-E56DF4766C43}"/>
    <dataValidation allowBlank="1" showInputMessage="1" prompt="Date" sqref="B8:H8" xr:uid="{D165D8F8-80A2-4CCA-86E8-C1D0C90E147B}"/>
    <dataValidation allowBlank="1" showInputMessage="1" prompt="Add daily notes here" sqref="B13 B10 B16 B19 B22" xr:uid="{3DA9194A-9629-42B8-A765-6D8959BF2D0A}"/>
  </dataValidations>
  <hyperlinks>
    <hyperlink ref="J5" location="'Cover - Eng'!A1" display="Return to the home page" xr:uid="{89DC28D4-5AA8-4088-BDB9-7DF25D7E83C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28568-4E99-454D-BE5B-E942526554B3}">
  <sheetPr codeName="Sheet3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 t="s">
        <v>146</v>
      </c>
      <c r="C9" s="88">
        <f>IF(H3="Monday",1,IF(ISNUMBER(B9),B9+1,""))</f>
        <v>1</v>
      </c>
      <c r="D9" s="88">
        <f>IF(F6="Lundi",1,IF(ISNUMBER(C9),C9+1,""))</f>
        <v>2</v>
      </c>
      <c r="E9" s="88">
        <f>IF(G6="Lundi",1,IF(ISNUMBER(D9),D9+1,""))</f>
        <v>3</v>
      </c>
      <c r="F9" s="88">
        <f>IF(H6="Lundi",1,IF(ISNUMBER(E9),E9+1,""))</f>
        <v>4</v>
      </c>
      <c r="G9" s="88">
        <f>IF(I6="Lundi",1,IF(ISNUMBER(F9),F9+1,""))</f>
        <v>5</v>
      </c>
      <c r="H9" s="88">
        <f>IF(J6="Lundi",1,IF(ISNUMBER(G9),G9+1,""))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7</v>
      </c>
      <c r="C12" s="88">
        <f t="shared" ref="C12:H12" si="1">IF(E9="Lundi",1,IF(ISNUMBER(B12),B12+1,""))</f>
        <v>8</v>
      </c>
      <c r="D12" s="88">
        <f t="shared" si="1"/>
        <v>9</v>
      </c>
      <c r="E12" s="88">
        <f t="shared" si="1"/>
        <v>10</v>
      </c>
      <c r="F12" s="88">
        <f t="shared" si="1"/>
        <v>11</v>
      </c>
      <c r="G12" s="88">
        <f t="shared" si="1"/>
        <v>12</v>
      </c>
      <c r="H12" s="88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14</v>
      </c>
      <c r="C15" s="88">
        <f t="shared" ref="C15:H15" si="3">IF(E12="Lundi",1,IF(ISNUMBER(B15),B15+1,""))</f>
        <v>15</v>
      </c>
      <c r="D15" s="88">
        <f t="shared" si="3"/>
        <v>16</v>
      </c>
      <c r="E15" s="88">
        <f t="shared" si="3"/>
        <v>17</v>
      </c>
      <c r="F15" s="88">
        <f t="shared" si="3"/>
        <v>18</v>
      </c>
      <c r="G15" s="88">
        <f t="shared" si="3"/>
        <v>19</v>
      </c>
      <c r="H15" s="88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21</v>
      </c>
      <c r="C18" s="88">
        <f t="shared" ref="C18:H18" si="5">IF(E15="Lundi",1,IF(ISNUMBER(B18),B18+1,""))</f>
        <v>22</v>
      </c>
      <c r="D18" s="88">
        <f t="shared" si="5"/>
        <v>23</v>
      </c>
      <c r="E18" s="88">
        <f t="shared" si="5"/>
        <v>24</v>
      </c>
      <c r="F18" s="88">
        <f t="shared" si="5"/>
        <v>25</v>
      </c>
      <c r="G18" s="88">
        <f t="shared" si="5"/>
        <v>26</v>
      </c>
      <c r="H18" s="88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/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28</v>
      </c>
      <c r="C21" s="36" t="str">
        <f>IF(AND(ISNUMBER(I18), I18&lt;28), I18+1, "")</f>
        <v/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 t="s">
        <v>147</v>
      </c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20:I20 B13:D13">
    <cfRule type="expression" dxfId="1152" priority="6">
      <formula>MONTH(B10)&lt;&gt;OptionCalendrier1mois</formula>
    </cfRule>
  </conditionalFormatting>
  <conditionalFormatting sqref="J10">
    <cfRule type="containsText" dxfId="1151" priority="5" operator="containsText" text="Début">
      <formula>NOT(ISERROR(SEARCH("Début",J10)))</formula>
    </cfRule>
  </conditionalFormatting>
  <conditionalFormatting sqref="B12">
    <cfRule type="expression" dxfId="1150" priority="4">
      <formula>MONTH(B12)&lt;&gt;OptionCalendrier1mois</formula>
    </cfRule>
  </conditionalFormatting>
  <conditionalFormatting sqref="B15">
    <cfRule type="expression" dxfId="1149" priority="3">
      <formula>MONTH(B15)&lt;&gt;OptionCalendrier1mois</formula>
    </cfRule>
  </conditionalFormatting>
  <conditionalFormatting sqref="B18">
    <cfRule type="expression" dxfId="1148" priority="2">
      <formula>MONTH(B18)&lt;&gt;OptionCalendrier1mois</formula>
    </cfRule>
  </conditionalFormatting>
  <conditionalFormatting sqref="B21:C21">
    <cfRule type="expression" dxfId="1147" priority="1">
      <formula>MONTH(B21)&lt;&gt;OptionCalendrier1mois</formula>
    </cfRule>
  </conditionalFormatting>
  <dataValidations count="3">
    <dataValidation allowBlank="1" showDropDown="1" showInputMessage="1" showErrorMessage="1" sqref="H3" xr:uid="{EC5D3BDD-FA1E-433F-95CD-C297B69E5A4A}"/>
    <dataValidation allowBlank="1" showInputMessage="1" prompt="Date" sqref="B8:H8" xr:uid="{812B10AB-FA9E-4374-A8AD-B7956FEB4122}"/>
    <dataValidation allowBlank="1" showInputMessage="1" prompt="Add daily notes here" sqref="B22 B19 B16 B13 B10" xr:uid="{5A21BF08-A185-4EBC-B37A-5119F76764AC}"/>
  </dataValidations>
  <hyperlinks>
    <hyperlink ref="J5" location="'Cover - Eng'!A1" display="Return to the home page" xr:uid="{11274DB1-69C7-4513-BDAE-B81456BD0D9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B4E1A-65D5-4937-9345-F2DE206C601D}">
  <sheetPr codeName="Sheet38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 t="e">
        <f>C8-1</f>
        <v>#VALUE!</v>
      </c>
      <c r="C8" s="16" t="str">
        <f>'Cover - Eng'!D15</f>
        <v/>
      </c>
      <c r="D8" s="16" t="e">
        <f>C8+1</f>
        <v>#VALUE!</v>
      </c>
      <c r="E8" s="16" t="e">
        <f>D8+1</f>
        <v>#VALUE!</v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 t="s">
        <v>146</v>
      </c>
      <c r="D9" s="88">
        <f>IF(H3="Tuesday",1,IF(ISNUMBER(C9),C9+1,""))</f>
        <v>1</v>
      </c>
      <c r="E9" s="88">
        <f>IF(G6="Lundi",1,IF(ISNUMBER(D9),D9+1,""))</f>
        <v>2</v>
      </c>
      <c r="F9" s="88">
        <f>IF(H6="Lundi",1,IF(ISNUMBER(E9),E9+1,""))</f>
        <v>3</v>
      </c>
      <c r="G9" s="88">
        <f>IF(I6="Lundi",1,IF(ISNUMBER(F9),F9+1,""))</f>
        <v>4</v>
      </c>
      <c r="H9" s="88">
        <f>IF(J6="Lundi",1,IF(ISNUMBER(G9),G9+1,""))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6</v>
      </c>
      <c r="C12" s="88">
        <f t="shared" ref="C12:H12" si="1">IF(E9="Lundi",1,IF(ISNUMBER(B12),B12+1,""))</f>
        <v>7</v>
      </c>
      <c r="D12" s="88">
        <f t="shared" si="1"/>
        <v>8</v>
      </c>
      <c r="E12" s="88">
        <f t="shared" si="1"/>
        <v>9</v>
      </c>
      <c r="F12" s="88">
        <f t="shared" si="1"/>
        <v>10</v>
      </c>
      <c r="G12" s="88">
        <f t="shared" si="1"/>
        <v>11</v>
      </c>
      <c r="H12" s="88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13</v>
      </c>
      <c r="C15" s="88">
        <f t="shared" ref="C15:H15" si="3">IF(E12="Lundi",1,IF(ISNUMBER(B15),B15+1,""))</f>
        <v>14</v>
      </c>
      <c r="D15" s="88">
        <f t="shared" si="3"/>
        <v>15</v>
      </c>
      <c r="E15" s="88">
        <f t="shared" si="3"/>
        <v>16</v>
      </c>
      <c r="F15" s="88">
        <f t="shared" si="3"/>
        <v>17</v>
      </c>
      <c r="G15" s="88">
        <f t="shared" si="3"/>
        <v>18</v>
      </c>
      <c r="H15" s="88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20</v>
      </c>
      <c r="C18" s="88">
        <f t="shared" ref="C18:H18" si="5">IF(E15="Lundi",1,IF(ISNUMBER(B18),B18+1,""))</f>
        <v>21</v>
      </c>
      <c r="D18" s="88">
        <f t="shared" si="5"/>
        <v>22</v>
      </c>
      <c r="E18" s="88">
        <f t="shared" si="5"/>
        <v>23</v>
      </c>
      <c r="F18" s="88">
        <f t="shared" si="5"/>
        <v>24</v>
      </c>
      <c r="G18" s="88">
        <f t="shared" si="5"/>
        <v>25</v>
      </c>
      <c r="H18" s="88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/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27</v>
      </c>
      <c r="C21" s="88">
        <f>IF(E18="Lundi",1,IF(ISNUMBER(B21),B21+1,""))</f>
        <v>28</v>
      </c>
      <c r="D21" s="36"/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 t="s">
        <v>147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46" priority="6">
      <formula>MONTH(B10)&lt;&gt;OptionCalendrier1mois</formula>
    </cfRule>
  </conditionalFormatting>
  <conditionalFormatting sqref="J10">
    <cfRule type="containsText" dxfId="1145" priority="5" operator="containsText" text="Début">
      <formula>NOT(ISERROR(SEARCH("Début",J10)))</formula>
    </cfRule>
  </conditionalFormatting>
  <conditionalFormatting sqref="B12">
    <cfRule type="expression" dxfId="1144" priority="4">
      <formula>MONTH(B12)&lt;&gt;OptionCalendrier1mois</formula>
    </cfRule>
  </conditionalFormatting>
  <conditionalFormatting sqref="B15">
    <cfRule type="expression" dxfId="1143" priority="3">
      <formula>MONTH(B15)&lt;&gt;OptionCalendrier1mois</formula>
    </cfRule>
  </conditionalFormatting>
  <conditionalFormatting sqref="B18">
    <cfRule type="expression" dxfId="1142" priority="2">
      <formula>MONTH(B18)&lt;&gt;OptionCalendrier1mois</formula>
    </cfRule>
  </conditionalFormatting>
  <conditionalFormatting sqref="B21">
    <cfRule type="expression" dxfId="1141" priority="1">
      <formula>MONTH(B21)&lt;&gt;OptionCalendrier1mois</formula>
    </cfRule>
  </conditionalFormatting>
  <dataValidations count="3">
    <dataValidation allowBlank="1" showInputMessage="1" prompt="Add daily notes here" sqref="B22 B19 B16 B13 B10" xr:uid="{87E64E7C-BB20-4C62-82D2-4348FCC20ED3}"/>
    <dataValidation allowBlank="1" showInputMessage="1" prompt="Date" sqref="B8:H8" xr:uid="{E933D7DC-994D-4849-9CCE-03B4F5353562}"/>
    <dataValidation allowBlank="1" showDropDown="1" showInputMessage="1" showErrorMessage="1" sqref="H3" xr:uid="{227BB21C-7C36-4D5E-8B91-2E3F3B3DA4AC}"/>
  </dataValidations>
  <hyperlinks>
    <hyperlink ref="J5" location="'Cover - Eng'!A1" display="Return to the home page" xr:uid="{7676A5AB-08C5-45A0-9B3E-693E2741645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837974-F9FC-4A3F-9FF4-0D93C3273517}">
  <sheetPr codeName="Sheet3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 t="e">
        <f>E8-1</f>
        <v>#VALUE!</v>
      </c>
      <c r="E8" s="16" t="str">
        <f>'Cover - Eng'!D15</f>
        <v/>
      </c>
      <c r="F8" s="16" t="e">
        <f>E8+1</f>
        <v>#VALUE!</v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 t="s">
        <v>146</v>
      </c>
      <c r="E9" s="88">
        <f>IF(H3="Wednesday",1,IF(ISNUMBER(D9),D9+1,""))</f>
        <v>1</v>
      </c>
      <c r="F9" s="88">
        <f>IF(H6="Lundi",1,IF(ISNUMBER(E9),E9+1,""))</f>
        <v>2</v>
      </c>
      <c r="G9" s="88">
        <f>IF(I6="Lundi",1,IF(ISNUMBER(F9),F9+1,""))</f>
        <v>3</v>
      </c>
      <c r="H9" s="88">
        <f>IF(J6="Lundi",1,IF(ISNUMBER(G9),G9+1,""))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5</v>
      </c>
      <c r="C12" s="88">
        <f t="shared" ref="C12:H12" si="1">IF(E9="Lundi",1,IF(ISNUMBER(B12),B12+1,""))</f>
        <v>6</v>
      </c>
      <c r="D12" s="88">
        <f t="shared" si="1"/>
        <v>7</v>
      </c>
      <c r="E12" s="88">
        <f t="shared" si="1"/>
        <v>8</v>
      </c>
      <c r="F12" s="88">
        <f t="shared" si="1"/>
        <v>9</v>
      </c>
      <c r="G12" s="88">
        <f t="shared" si="1"/>
        <v>10</v>
      </c>
      <c r="H12" s="88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12</v>
      </c>
      <c r="C15" s="88">
        <f t="shared" ref="C15:H15" si="3">IF(E12="Lundi",1,IF(ISNUMBER(B15),B15+1,""))</f>
        <v>13</v>
      </c>
      <c r="D15" s="88">
        <f t="shared" si="3"/>
        <v>14</v>
      </c>
      <c r="E15" s="88">
        <f t="shared" si="3"/>
        <v>15</v>
      </c>
      <c r="F15" s="88">
        <f t="shared" si="3"/>
        <v>16</v>
      </c>
      <c r="G15" s="88">
        <f t="shared" si="3"/>
        <v>17</v>
      </c>
      <c r="H15" s="88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19</v>
      </c>
      <c r="C18" s="88">
        <f t="shared" ref="C18:H18" si="5">IF(E15="Lundi",1,IF(ISNUMBER(B18),B18+1,""))</f>
        <v>20</v>
      </c>
      <c r="D18" s="88">
        <f t="shared" si="5"/>
        <v>21</v>
      </c>
      <c r="E18" s="88">
        <f t="shared" si="5"/>
        <v>22</v>
      </c>
      <c r="F18" s="88">
        <f t="shared" si="5"/>
        <v>23</v>
      </c>
      <c r="G18" s="88">
        <f t="shared" si="5"/>
        <v>24</v>
      </c>
      <c r="H18" s="88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/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26</v>
      </c>
      <c r="C21" s="88">
        <f>IF(E18="Lundi",1,IF(ISNUMBER(B21),B21+1,""))</f>
        <v>27</v>
      </c>
      <c r="D21" s="88">
        <f>IF(F18="Lundi",1,IF(ISNUMBER(C21),C21+1,""))</f>
        <v>28</v>
      </c>
      <c r="E21" s="36"/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 t="s">
        <v>147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40" priority="6">
      <formula>MONTH(B10)&lt;&gt;OptionCalendrier1mois</formula>
    </cfRule>
  </conditionalFormatting>
  <conditionalFormatting sqref="J10">
    <cfRule type="containsText" dxfId="1139" priority="5" operator="containsText" text="Début">
      <formula>NOT(ISERROR(SEARCH("Début",J10)))</formula>
    </cfRule>
  </conditionalFormatting>
  <conditionalFormatting sqref="B12">
    <cfRule type="expression" dxfId="1138" priority="4">
      <formula>MONTH(B12)&lt;&gt;OptionCalendrier1mois</formula>
    </cfRule>
  </conditionalFormatting>
  <conditionalFormatting sqref="B15">
    <cfRule type="expression" dxfId="1137" priority="3">
      <formula>MONTH(B15)&lt;&gt;OptionCalendrier1mois</formula>
    </cfRule>
  </conditionalFormatting>
  <conditionalFormatting sqref="B18">
    <cfRule type="expression" dxfId="1136" priority="2">
      <formula>MONTH(B18)&lt;&gt;OptionCalendrier1mois</formula>
    </cfRule>
  </conditionalFormatting>
  <conditionalFormatting sqref="B21">
    <cfRule type="expression" dxfId="1135" priority="1">
      <formula>MONTH(B21)&lt;&gt;OptionCalendrier1mois</formula>
    </cfRule>
  </conditionalFormatting>
  <dataValidations count="3">
    <dataValidation allowBlank="1" showDropDown="1" showInputMessage="1" showErrorMessage="1" sqref="H3" xr:uid="{310A8ECD-E2B6-4339-95A5-26713C7DAD37}"/>
    <dataValidation allowBlank="1" showInputMessage="1" prompt="Date" sqref="B8:H8" xr:uid="{7634A8C0-830D-48FF-A317-41CEBC3CFBDC}"/>
    <dataValidation allowBlank="1" showInputMessage="1" prompt="Add daily notes here" sqref="B22 B19 B16 B13 B10" xr:uid="{342E6815-F5C6-4964-9CA3-D21413AF5738}"/>
  </dataValidations>
  <hyperlinks>
    <hyperlink ref="J5" location="'Cover - Eng'!A1" display="Return to the home page" xr:uid="{599AC2E6-4A68-4464-ABDA-4C948632D54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FE8106-A0F9-4038-BC58-F9DDB6FE5A58}">
  <sheetPr codeName="Sheet4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 t="e">
        <f>F8-1</f>
        <v>#VALUE!</v>
      </c>
      <c r="F8" s="16" t="str">
        <f>'Cover - Eng'!D15</f>
        <v/>
      </c>
      <c r="G8" s="16" t="e">
        <f>F8+1</f>
        <v>#VALUE!</v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/>
      <c r="E9" s="88" t="s">
        <v>146</v>
      </c>
      <c r="F9" s="88">
        <f>IF(H3="Thursday",1,IF(ISNUMBER(E9),E9+1,""))</f>
        <v>1</v>
      </c>
      <c r="G9" s="88">
        <f>IF(I6="Lundi",1,IF(ISNUMBER(F9),F9+1,""))</f>
        <v>2</v>
      </c>
      <c r="H9" s="88">
        <f>IF(J6="Lundi",1,IF(ISNUMBER(G9),G9+1,""))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4</v>
      </c>
      <c r="C12" s="88">
        <f t="shared" ref="C12:H12" si="1">IF(E9="Lundi",1,IF(ISNUMBER(B12),B12+1,""))</f>
        <v>5</v>
      </c>
      <c r="D12" s="88">
        <f t="shared" si="1"/>
        <v>6</v>
      </c>
      <c r="E12" s="88">
        <f t="shared" si="1"/>
        <v>7</v>
      </c>
      <c r="F12" s="88">
        <f t="shared" si="1"/>
        <v>8</v>
      </c>
      <c r="G12" s="88">
        <f t="shared" si="1"/>
        <v>9</v>
      </c>
      <c r="H12" s="88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11</v>
      </c>
      <c r="C15" s="88">
        <f t="shared" ref="C15:H15" si="3">IF(E12="Lundi",1,IF(ISNUMBER(B15),B15+1,""))</f>
        <v>12</v>
      </c>
      <c r="D15" s="88">
        <f t="shared" si="3"/>
        <v>13</v>
      </c>
      <c r="E15" s="88">
        <f t="shared" si="3"/>
        <v>14</v>
      </c>
      <c r="F15" s="88">
        <f t="shared" si="3"/>
        <v>15</v>
      </c>
      <c r="G15" s="88">
        <f t="shared" si="3"/>
        <v>16</v>
      </c>
      <c r="H15" s="88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18</v>
      </c>
      <c r="C18" s="88">
        <f t="shared" ref="C18:H18" si="5">IF(E15="Lundi",1,IF(ISNUMBER(B18),B18+1,""))</f>
        <v>19</v>
      </c>
      <c r="D18" s="88">
        <f t="shared" si="5"/>
        <v>20</v>
      </c>
      <c r="E18" s="88">
        <f t="shared" si="5"/>
        <v>21</v>
      </c>
      <c r="F18" s="88">
        <f t="shared" si="5"/>
        <v>22</v>
      </c>
      <c r="G18" s="88">
        <f t="shared" si="5"/>
        <v>23</v>
      </c>
      <c r="H18" s="88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/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25</v>
      </c>
      <c r="C21" s="88">
        <f>IF(E18="Lundi",1,IF(ISNUMBER(B21),B21+1,""))</f>
        <v>26</v>
      </c>
      <c r="D21" s="88">
        <f>IF(F18="Lundi",1,IF(ISNUMBER(C21),C21+1,""))</f>
        <v>27</v>
      </c>
      <c r="E21" s="88">
        <f>IF(G18="Lundi",1,IF(ISNUMBER(D21),D21+1,""))</f>
        <v>28</v>
      </c>
      <c r="F21" s="36"/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 t="s">
        <v>147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34" priority="6">
      <formula>MONTH(B10)&lt;&gt;OptionCalendrier1mois</formula>
    </cfRule>
  </conditionalFormatting>
  <conditionalFormatting sqref="J10">
    <cfRule type="containsText" dxfId="1133" priority="5" operator="containsText" text="Début">
      <formula>NOT(ISERROR(SEARCH("Début",J10)))</formula>
    </cfRule>
  </conditionalFormatting>
  <conditionalFormatting sqref="B12">
    <cfRule type="expression" dxfId="1132" priority="4">
      <formula>MONTH(B12)&lt;&gt;OptionCalendrier1mois</formula>
    </cfRule>
  </conditionalFormatting>
  <conditionalFormatting sqref="B15">
    <cfRule type="expression" dxfId="1131" priority="3">
      <formula>MONTH(B15)&lt;&gt;OptionCalendrier1mois</formula>
    </cfRule>
  </conditionalFormatting>
  <conditionalFormatting sqref="B18">
    <cfRule type="expression" dxfId="1130" priority="2">
      <formula>MONTH(B18)&lt;&gt;OptionCalendrier1mois</formula>
    </cfRule>
  </conditionalFormatting>
  <conditionalFormatting sqref="B21">
    <cfRule type="expression" dxfId="1129" priority="1">
      <formula>MONTH(B21)&lt;&gt;OptionCalendrier1mois</formula>
    </cfRule>
  </conditionalFormatting>
  <dataValidations count="3">
    <dataValidation allowBlank="1" showInputMessage="1" prompt="Add daily notes here" sqref="B22 B19 B16 B13 B10" xr:uid="{E6210DE6-5B14-473B-9038-D11BB438C132}"/>
    <dataValidation allowBlank="1" showInputMessage="1" prompt="Date" sqref="B8:H8" xr:uid="{80FAABF7-E7C0-4E8F-AADE-1FDDB5C2E761}"/>
    <dataValidation allowBlank="1" showDropDown="1" showInputMessage="1" showErrorMessage="1" sqref="H3" xr:uid="{ED82ECB2-8BF0-436F-9A74-39B5ECC226D6}"/>
  </dataValidations>
  <hyperlinks>
    <hyperlink ref="J5" location="'Cover - Eng'!A1" display="Return to the home page" xr:uid="{A3EA70DD-C2DA-4434-9318-68684222DFE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B6BD9D-C290-45F0-B228-D0DB83EE81EE}">
  <sheetPr codeName="Sheet4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 t="e">
        <f>G8-1</f>
        <v>#VALUE!</v>
      </c>
      <c r="G8" s="16" t="str">
        <f>'Cover - Eng'!D15</f>
        <v/>
      </c>
      <c r="H8" s="16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/>
      <c r="E9" s="88"/>
      <c r="F9" s="88" t="s">
        <v>146</v>
      </c>
      <c r="G9" s="88">
        <f>IF(H3="Friday",1,IF(ISNUMBER(F9),F9+1,""))</f>
        <v>1</v>
      </c>
      <c r="H9" s="88">
        <f>IF(J6="Lundi",1,IF(ISNUMBER(G9),G9+1,""))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3</v>
      </c>
      <c r="C12" s="88">
        <f t="shared" ref="C12:H12" si="1">IF(E9="Lundi",1,IF(ISNUMBER(B12),B12+1,""))</f>
        <v>4</v>
      </c>
      <c r="D12" s="88">
        <f t="shared" si="1"/>
        <v>5</v>
      </c>
      <c r="E12" s="88">
        <f t="shared" si="1"/>
        <v>6</v>
      </c>
      <c r="F12" s="88">
        <f t="shared" si="1"/>
        <v>7</v>
      </c>
      <c r="G12" s="88">
        <f t="shared" si="1"/>
        <v>8</v>
      </c>
      <c r="H12" s="88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10</v>
      </c>
      <c r="C15" s="88">
        <f t="shared" ref="C15:H15" si="3">IF(E12="Lundi",1,IF(ISNUMBER(B15),B15+1,""))</f>
        <v>11</v>
      </c>
      <c r="D15" s="88">
        <f t="shared" si="3"/>
        <v>12</v>
      </c>
      <c r="E15" s="88">
        <f t="shared" si="3"/>
        <v>13</v>
      </c>
      <c r="F15" s="88">
        <f t="shared" si="3"/>
        <v>14</v>
      </c>
      <c r="G15" s="88">
        <f t="shared" si="3"/>
        <v>15</v>
      </c>
      <c r="H15" s="88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17</v>
      </c>
      <c r="C18" s="88">
        <f t="shared" ref="C18:H18" si="5">IF(E15="Lundi",1,IF(ISNUMBER(B18),B18+1,""))</f>
        <v>18</v>
      </c>
      <c r="D18" s="88">
        <f t="shared" si="5"/>
        <v>19</v>
      </c>
      <c r="E18" s="88">
        <f t="shared" si="5"/>
        <v>20</v>
      </c>
      <c r="F18" s="88">
        <f t="shared" si="5"/>
        <v>21</v>
      </c>
      <c r="G18" s="88">
        <f t="shared" si="5"/>
        <v>22</v>
      </c>
      <c r="H18" s="88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/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24</v>
      </c>
      <c r="C21" s="88">
        <f>IF(E18="Lundi",1,IF(ISNUMBER(B21),B21+1,""))</f>
        <v>25</v>
      </c>
      <c r="D21" s="88">
        <f>IF(F18="Lundi",1,IF(ISNUMBER(C21),C21+1,""))</f>
        <v>26</v>
      </c>
      <c r="E21" s="88">
        <f>IF(G18="Lundi",1,IF(ISNUMBER(D21),D21+1,""))</f>
        <v>27</v>
      </c>
      <c r="F21" s="88">
        <f>IF(H18="Lundi",1,IF(ISNUMBER(E21),E21+1,""))</f>
        <v>28</v>
      </c>
      <c r="G21" s="36"/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 t="s">
        <v>147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28" priority="6">
      <formula>MONTH(B10)&lt;&gt;OptionCalendrier1mois</formula>
    </cfRule>
  </conditionalFormatting>
  <conditionalFormatting sqref="J10">
    <cfRule type="containsText" dxfId="1127" priority="5" operator="containsText" text="Début">
      <formula>NOT(ISERROR(SEARCH("Début",J10)))</formula>
    </cfRule>
  </conditionalFormatting>
  <conditionalFormatting sqref="B12">
    <cfRule type="expression" dxfId="1126" priority="4">
      <formula>MONTH(B12)&lt;&gt;OptionCalendrier1mois</formula>
    </cfRule>
  </conditionalFormatting>
  <conditionalFormatting sqref="B15">
    <cfRule type="expression" dxfId="1125" priority="3">
      <formula>MONTH(B15)&lt;&gt;OptionCalendrier1mois</formula>
    </cfRule>
  </conditionalFormatting>
  <conditionalFormatting sqref="B18">
    <cfRule type="expression" dxfId="1124" priority="2">
      <formula>MONTH(B18)&lt;&gt;OptionCalendrier1mois</formula>
    </cfRule>
  </conditionalFormatting>
  <conditionalFormatting sqref="B21">
    <cfRule type="expression" dxfId="1123" priority="1">
      <formula>MONTH(B21)&lt;&gt;OptionCalendrier1mois</formula>
    </cfRule>
  </conditionalFormatting>
  <dataValidations count="3">
    <dataValidation allowBlank="1" showDropDown="1" showInputMessage="1" showErrorMessage="1" sqref="H3" xr:uid="{3258A6E8-E833-4875-B223-F6129D86BBE5}"/>
    <dataValidation allowBlank="1" showInputMessage="1" prompt="Date" sqref="B8:H8" xr:uid="{2724ACA7-B6CB-4C4B-AC98-1C0ACA1C3B6D}"/>
    <dataValidation allowBlank="1" showInputMessage="1" prompt="Add daily notes here" sqref="B22 B19 B16 B13 B10" xr:uid="{3E799E68-C799-4EE8-99EC-185D83D441BA}"/>
  </dataValidations>
  <hyperlinks>
    <hyperlink ref="J5" location="'Cover - Eng'!A1" display="Return to the home page" xr:uid="{BA802DC6-290D-4809-A9F0-D585142D2F2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CE43F3-8800-4CEE-ADB2-12FF61253BBF}">
  <sheetPr codeName="Sheet4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 t="e">
        <f>H8-1</f>
        <v>#VALUE!</v>
      </c>
      <c r="H8" s="16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88"/>
      <c r="C9" s="88"/>
      <c r="D9" s="88"/>
      <c r="E9" s="88"/>
      <c r="F9" s="88"/>
      <c r="G9" s="88" t="s">
        <v>146</v>
      </c>
      <c r="H9" s="88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3" t="e">
        <f>H8+1</f>
        <v>#VALUE!</v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IF(AND(ISNUMBER(H9), H9&lt;28), H9+1, "")</f>
        <v>2</v>
      </c>
      <c r="C12" s="88">
        <f t="shared" ref="C12:H12" si="1">IF(E9="Lundi",1,IF(ISNUMBER(B12),B12+1,""))</f>
        <v>3</v>
      </c>
      <c r="D12" s="88">
        <f t="shared" si="1"/>
        <v>4</v>
      </c>
      <c r="E12" s="88">
        <f t="shared" si="1"/>
        <v>5</v>
      </c>
      <c r="F12" s="88">
        <f t="shared" si="1"/>
        <v>6</v>
      </c>
      <c r="G12" s="88">
        <f t="shared" si="1"/>
        <v>7</v>
      </c>
      <c r="H12" s="88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9</v>
      </c>
      <c r="C15" s="88">
        <f t="shared" ref="C15:H15" si="3">IF(E12="Lundi",1,IF(ISNUMBER(B15),B15+1,""))</f>
        <v>10</v>
      </c>
      <c r="D15" s="88">
        <f t="shared" si="3"/>
        <v>11</v>
      </c>
      <c r="E15" s="88">
        <f t="shared" si="3"/>
        <v>12</v>
      </c>
      <c r="F15" s="88">
        <f t="shared" si="3"/>
        <v>13</v>
      </c>
      <c r="G15" s="88">
        <f t="shared" si="3"/>
        <v>14</v>
      </c>
      <c r="H15" s="88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16</v>
      </c>
      <c r="C18" s="88">
        <f t="shared" ref="C18:H18" si="5">IF(E15="Lundi",1,IF(ISNUMBER(B18),B18+1,""))</f>
        <v>17</v>
      </c>
      <c r="D18" s="88">
        <f t="shared" si="5"/>
        <v>18</v>
      </c>
      <c r="E18" s="88">
        <f t="shared" si="5"/>
        <v>19</v>
      </c>
      <c r="F18" s="88">
        <f t="shared" si="5"/>
        <v>20</v>
      </c>
      <c r="G18" s="88">
        <f t="shared" si="5"/>
        <v>21</v>
      </c>
      <c r="H18" s="88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>B20+1</f>
        <v>#VALUE!</v>
      </c>
      <c r="D20" s="13" t="e">
        <f>C20+1</f>
        <v>#VALUE!</v>
      </c>
      <c r="E20" s="13" t="e">
        <f>D20+1</f>
        <v>#VALUE!</v>
      </c>
      <c r="F20" s="13" t="e">
        <f>E20+1</f>
        <v>#VALUE!</v>
      </c>
      <c r="G20" s="13" t="e">
        <f>F20+1</f>
        <v>#VALUE!</v>
      </c>
      <c r="H20" s="13"/>
      <c r="I20" s="29"/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23</v>
      </c>
      <c r="C21" s="88">
        <f>IF(E18="Lundi",1,IF(ISNUMBER(B21),B21+1,""))</f>
        <v>24</v>
      </c>
      <c r="D21" s="88">
        <f>IF(F18="Lundi",1,IF(ISNUMBER(C21),C21+1,""))</f>
        <v>25</v>
      </c>
      <c r="E21" s="88">
        <f>IF(G18="Lundi",1,IF(ISNUMBER(D21),D21+1,""))</f>
        <v>26</v>
      </c>
      <c r="F21" s="88">
        <f>IF(H18="Lundi",1,IF(ISNUMBER(E21),E21+1,""))</f>
        <v>27</v>
      </c>
      <c r="G21" s="88">
        <f>IF(I18="Lundi",1,IF(ISNUMBER(F21),F21+1,""))</f>
        <v>28</v>
      </c>
      <c r="H21" s="36"/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45"/>
      <c r="G22" s="45"/>
      <c r="H22" s="45" t="s">
        <v>147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4">
    <mergeCell ref="B1:H1"/>
    <mergeCell ref="B2:H2"/>
    <mergeCell ref="B25:C25"/>
    <mergeCell ref="D25:E25"/>
  </mergeCells>
  <conditionalFormatting sqref="I10 B11:H11 B14:H14 B17:H17 B13:D13 B20:I20">
    <cfRule type="expression" dxfId="1122" priority="6">
      <formula>MONTH(B10)&lt;&gt;OptionCalendrier1mois</formula>
    </cfRule>
  </conditionalFormatting>
  <conditionalFormatting sqref="J10">
    <cfRule type="containsText" dxfId="1121" priority="5" operator="containsText" text="Début">
      <formula>NOT(ISERROR(SEARCH("Début",J10)))</formula>
    </cfRule>
  </conditionalFormatting>
  <conditionalFormatting sqref="B12">
    <cfRule type="expression" dxfId="1120" priority="4">
      <formula>MONTH(B12)&lt;&gt;OptionCalendrier1mois</formula>
    </cfRule>
  </conditionalFormatting>
  <conditionalFormatting sqref="B15">
    <cfRule type="expression" dxfId="1119" priority="3">
      <formula>MONTH(B15)&lt;&gt;OptionCalendrier1mois</formula>
    </cfRule>
  </conditionalFormatting>
  <conditionalFormatting sqref="B18">
    <cfRule type="expression" dxfId="1118" priority="2">
      <formula>MONTH(B18)&lt;&gt;OptionCalendrier1mois</formula>
    </cfRule>
  </conditionalFormatting>
  <conditionalFormatting sqref="B21">
    <cfRule type="expression" dxfId="1117" priority="1">
      <formula>MONTH(B21)&lt;&gt;OptionCalendrier1mois</formula>
    </cfRule>
  </conditionalFormatting>
  <dataValidations count="3">
    <dataValidation allowBlank="1" showInputMessage="1" prompt="Add daily notes here" sqref="B22 B19 B16 B13 B10" xr:uid="{C13634BA-36FB-469B-B5AC-79F4148BE1AE}"/>
    <dataValidation allowBlank="1" showInputMessage="1" prompt="Date" sqref="B8:H8" xr:uid="{599FD189-0170-49E3-9C6C-90B2DAFB8717}"/>
    <dataValidation allowBlank="1" showDropDown="1" showInputMessage="1" showErrorMessage="1" sqref="H3" xr:uid="{F174784A-CA27-4F9F-B671-FF9E9475F16C}"/>
  </dataValidations>
  <hyperlinks>
    <hyperlink ref="J5" location="'Cover - Eng'!A1" display="Return to the home page" xr:uid="{DDD06336-4762-4C25-A5F6-A219ED9E53B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012FF5-3D25-4237-A472-F3CA76BCB608}">
  <sheetPr codeName="Sheet35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22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151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16"/>
      <c r="C8" s="16"/>
      <c r="D8" s="16"/>
      <c r="E8" s="16"/>
      <c r="F8" s="16"/>
      <c r="G8" s="16"/>
      <c r="H8" s="16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36"/>
      <c r="C9" s="36"/>
      <c r="D9" s="36"/>
      <c r="E9" s="36"/>
      <c r="F9" s="36"/>
      <c r="G9" s="36"/>
      <c r="H9" s="88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16" t="str">
        <f>'Cover - Eng'!D15</f>
        <v/>
      </c>
      <c r="C11" s="13" t="e">
        <f t="shared" ref="C11:H11" si="0">B11+1</f>
        <v>#VALUE!</v>
      </c>
      <c r="D11" s="13" t="e">
        <f t="shared" si="0"/>
        <v>#VALUE!</v>
      </c>
      <c r="E11" s="13" t="e">
        <f t="shared" si="0"/>
        <v>#VALUE!</v>
      </c>
      <c r="F11" s="13" t="e">
        <f t="shared" si="0"/>
        <v>#VALUE!</v>
      </c>
      <c r="G11" s="13" t="e">
        <f t="shared" si="0"/>
        <v>#VALUE!</v>
      </c>
      <c r="H11" s="13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88">
        <f>IF(H3="Sunday",1,IF(ISNUMBER(A12),A12+1,""))</f>
        <v>1</v>
      </c>
      <c r="C12" s="88">
        <f t="shared" ref="C12:H12" si="1">IF(E9="Lundi",1,IF(ISNUMBER(B12),B12+1,""))</f>
        <v>2</v>
      </c>
      <c r="D12" s="88">
        <f t="shared" si="1"/>
        <v>3</v>
      </c>
      <c r="E12" s="88">
        <f t="shared" si="1"/>
        <v>4</v>
      </c>
      <c r="F12" s="88">
        <f t="shared" si="1"/>
        <v>5</v>
      </c>
      <c r="G12" s="88">
        <f t="shared" si="1"/>
        <v>6</v>
      </c>
      <c r="H12" s="88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13" t="e">
        <f>H11+1</f>
        <v>#VALUE!</v>
      </c>
      <c r="C14" s="13" t="e">
        <f t="shared" ref="C14:H14" si="2">B14+1</f>
        <v>#VALUE!</v>
      </c>
      <c r="D14" s="13" t="e">
        <f t="shared" si="2"/>
        <v>#VALUE!</v>
      </c>
      <c r="E14" s="13" t="e">
        <f t="shared" si="2"/>
        <v>#VALUE!</v>
      </c>
      <c r="F14" s="13" t="e">
        <f t="shared" si="2"/>
        <v>#VALUE!</v>
      </c>
      <c r="G14" s="13" t="e">
        <f t="shared" si="2"/>
        <v>#VALUE!</v>
      </c>
      <c r="H14" s="13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88">
        <f>IF(AND(ISNUMBER(H12), H12&lt;28), H12+1, "")</f>
        <v>8</v>
      </c>
      <c r="C15" s="88">
        <f t="shared" ref="C15:H15" si="3">IF(E12="Lundi",1,IF(ISNUMBER(B15),B15+1,""))</f>
        <v>9</v>
      </c>
      <c r="D15" s="88">
        <f t="shared" si="3"/>
        <v>10</v>
      </c>
      <c r="E15" s="88">
        <f t="shared" si="3"/>
        <v>11</v>
      </c>
      <c r="F15" s="88">
        <f t="shared" si="3"/>
        <v>12</v>
      </c>
      <c r="G15" s="88">
        <f t="shared" si="3"/>
        <v>13</v>
      </c>
      <c r="H15" s="88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13" t="e">
        <f>H14+1</f>
        <v>#VALUE!</v>
      </c>
      <c r="C17" s="13" t="e">
        <f t="shared" ref="C17:H17" si="4">B17+1</f>
        <v>#VALUE!</v>
      </c>
      <c r="D17" s="13" t="e">
        <f t="shared" si="4"/>
        <v>#VALUE!</v>
      </c>
      <c r="E17" s="13" t="e">
        <f t="shared" si="4"/>
        <v>#VALUE!</v>
      </c>
      <c r="F17" s="13" t="e">
        <f t="shared" si="4"/>
        <v>#VALUE!</v>
      </c>
      <c r="G17" s="13" t="e">
        <f t="shared" si="4"/>
        <v>#VALUE!</v>
      </c>
      <c r="H17" s="13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88">
        <f>IF(AND(ISNUMBER(H15), H15&lt;28), H15+1, "")</f>
        <v>15</v>
      </c>
      <c r="C18" s="88">
        <f t="shared" ref="C18:H18" si="5">IF(E15="Lundi",1,IF(ISNUMBER(B18),B18+1,""))</f>
        <v>16</v>
      </c>
      <c r="D18" s="88">
        <f t="shared" si="5"/>
        <v>17</v>
      </c>
      <c r="E18" s="88">
        <f t="shared" si="5"/>
        <v>18</v>
      </c>
      <c r="F18" s="88">
        <f t="shared" si="5"/>
        <v>19</v>
      </c>
      <c r="G18" s="88">
        <f t="shared" si="5"/>
        <v>20</v>
      </c>
      <c r="H18" s="88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13" t="e">
        <f>H17+1</f>
        <v>#VALUE!</v>
      </c>
      <c r="C20" s="13" t="e">
        <f t="shared" ref="C20:H20" si="6">B20+1</f>
        <v>#VALUE!</v>
      </c>
      <c r="D20" s="13" t="e">
        <f t="shared" si="6"/>
        <v>#VALUE!</v>
      </c>
      <c r="E20" s="13" t="e">
        <f t="shared" si="6"/>
        <v>#VALUE!</v>
      </c>
      <c r="F20" s="13" t="e">
        <f t="shared" si="6"/>
        <v>#VALUE!</v>
      </c>
      <c r="G20" s="13" t="e">
        <f t="shared" si="6"/>
        <v>#VALUE!</v>
      </c>
      <c r="H20" s="13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88">
        <f>IF(AND(ISNUMBER(H18), H18&lt;28), H18+1, "")</f>
        <v>22</v>
      </c>
      <c r="C21" s="88">
        <f t="shared" ref="C21:H21" si="7">IF(E18="Lundi",1,IF(ISNUMBER(B21),B21+1,""))</f>
        <v>23</v>
      </c>
      <c r="D21" s="88">
        <f t="shared" si="7"/>
        <v>24</v>
      </c>
      <c r="E21" s="88">
        <f t="shared" si="7"/>
        <v>25</v>
      </c>
      <c r="F21" s="88">
        <f t="shared" si="7"/>
        <v>26</v>
      </c>
      <c r="G21" s="88">
        <f t="shared" si="7"/>
        <v>27</v>
      </c>
      <c r="H21" s="88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45"/>
      <c r="C22" s="45"/>
      <c r="D22" s="45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147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138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9" t="s">
        <v>9</v>
      </c>
      <c r="C25" s="130"/>
      <c r="D25" s="123" t="s">
        <v>150</v>
      </c>
      <c r="E25" s="124"/>
      <c r="F25" s="96" t="s">
        <v>148</v>
      </c>
      <c r="G25" s="97" t="s">
        <v>299</v>
      </c>
      <c r="H25" s="18" t="s">
        <v>149</v>
      </c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F23:H23"/>
    <mergeCell ref="B25:C25"/>
    <mergeCell ref="D25:E25"/>
  </mergeCells>
  <conditionalFormatting sqref="I10 C11:H11 B14:H14 B17:H17 B20:I20 B13:D13">
    <cfRule type="expression" dxfId="1116" priority="5">
      <formula>MONTH(B10)&lt;&gt;OptionCalendrier1mois</formula>
    </cfRule>
  </conditionalFormatting>
  <conditionalFormatting sqref="J10">
    <cfRule type="containsText" dxfId="1115" priority="4" operator="containsText" text="Début">
      <formula>NOT(ISERROR(SEARCH("Début",J10)))</formula>
    </cfRule>
  </conditionalFormatting>
  <conditionalFormatting sqref="B15">
    <cfRule type="expression" dxfId="1114" priority="3">
      <formula>MONTH(B15)&lt;&gt;OptionCalendrier1mois</formula>
    </cfRule>
  </conditionalFormatting>
  <conditionalFormatting sqref="B18">
    <cfRule type="expression" dxfId="1113" priority="2">
      <formula>MONTH(B18)&lt;&gt;OptionCalendrier1mois</formula>
    </cfRule>
  </conditionalFormatting>
  <conditionalFormatting sqref="B21">
    <cfRule type="expression" dxfId="1112" priority="1">
      <formula>MONTH(B21)&lt;&gt;OptionCalendrier1mois</formula>
    </cfRule>
  </conditionalFormatting>
  <dataValidations count="4">
    <dataValidation allowBlank="1" showInputMessage="1" prompt="Date" sqref="B8:H8 B11" xr:uid="{2A147BD8-2DB6-4E88-9DDB-70375AC52161}"/>
    <dataValidation allowBlank="1" showInputMessage="1" prompt="Ajoutez des notes quotidiennes ici" sqref="B10" xr:uid="{094CD6A9-1EF7-4062-B9EB-FEDB7514A13D}"/>
    <dataValidation allowBlank="1" showDropDown="1" showInputMessage="1" showErrorMessage="1" sqref="H3" xr:uid="{7FB99677-3AC7-4496-90C3-A4D29FFDEA7C}"/>
    <dataValidation allowBlank="1" showInputMessage="1" prompt="Add daily notes here" sqref="B16 B13 B19 B22" xr:uid="{4F39D61F-878B-49DA-B379-98603CD32685}"/>
  </dataValidations>
  <hyperlinks>
    <hyperlink ref="J5" location="'Cover - Eng'!A1" display="Return to the home page" xr:uid="{157E0C77-CE96-4E83-92C2-7BE6A02ED1F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CE4F25-84B0-4C86-A639-7ADE149F70BD}">
  <sheetPr codeName="Sheet47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 t="e">
        <f>C8-1</f>
        <v>#VALUE!</v>
      </c>
      <c r="C8" s="65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 t="s">
        <v>55</v>
      </c>
      <c r="C9" s="66">
        <f>IF(H3="Lundi",1,IF(ISNUMBER(B9),B9+1,""))</f>
        <v>1</v>
      </c>
      <c r="D9" s="66">
        <f>IF(E6="Mardi",1,IF(ISNUMBER(C9),C9+1,""))</f>
        <v>2</v>
      </c>
      <c r="E9" s="66">
        <f>IF(E6="Mercredi",1,IF(ISNUMBER(D9),D9+1,""))</f>
        <v>3</v>
      </c>
      <c r="F9" s="66">
        <f>IF(E6="Jeudi",1,IF(ISNUMBER(E9),E9+1,""))</f>
        <v>4</v>
      </c>
      <c r="G9" s="66">
        <f>IF(E6="Vendredi",1,IF(ISNUMBER(F9),F9+1,""))</f>
        <v>5</v>
      </c>
      <c r="H9" s="66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7</v>
      </c>
      <c r="C12" s="66">
        <f t="shared" ref="C12:H12" si="1">IF(AND(ISNUMBER(B12), B12&lt;21), B12+1, "")</f>
        <v>8</v>
      </c>
      <c r="D12" s="66">
        <f t="shared" si="1"/>
        <v>9</v>
      </c>
      <c r="E12" s="66">
        <f t="shared" si="1"/>
        <v>10</v>
      </c>
      <c r="F12" s="66">
        <f t="shared" si="1"/>
        <v>11</v>
      </c>
      <c r="G12" s="66">
        <f t="shared" si="1"/>
        <v>12</v>
      </c>
      <c r="H12" s="6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14</v>
      </c>
      <c r="C15" s="66">
        <f t="shared" ref="C15:H15" si="3">IF(AND(ISNUMBER(B15), B15&lt;21), B15+1, "")</f>
        <v>15</v>
      </c>
      <c r="D15" s="66">
        <f t="shared" si="3"/>
        <v>16</v>
      </c>
      <c r="E15" s="66">
        <f t="shared" si="3"/>
        <v>17</v>
      </c>
      <c r="F15" s="66">
        <f t="shared" si="3"/>
        <v>18</v>
      </c>
      <c r="G15" s="66">
        <f t="shared" si="3"/>
        <v>19</v>
      </c>
      <c r="H15" s="66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21</v>
      </c>
      <c r="C18" s="66" t="str">
        <f t="shared" ref="C18:H18" si="5">IF(AND(ISNUMBER(B18), B18&lt;21),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6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F23:G23"/>
    <mergeCell ref="D23:E23"/>
  </mergeCells>
  <conditionalFormatting sqref="I10 B11:H11 B14:H14 B17:H17 I20 B13:D13">
    <cfRule type="expression" dxfId="1111" priority="5">
      <formula>MONTH(B10)&lt;&gt;OptionCalendrier1mois</formula>
    </cfRule>
  </conditionalFormatting>
  <conditionalFormatting sqref="J10">
    <cfRule type="containsText" dxfId="1110" priority="4" operator="containsText" text="Début">
      <formula>NOT(ISERROR(SEARCH("Début",J10)))</formula>
    </cfRule>
  </conditionalFormatting>
  <conditionalFormatting sqref="B12:H12">
    <cfRule type="expression" dxfId="1109" priority="3">
      <formula>MONTH(B12)&lt;&gt;OptionCalendrier1mois</formula>
    </cfRule>
  </conditionalFormatting>
  <conditionalFormatting sqref="B15:H15">
    <cfRule type="expression" dxfId="1108" priority="2">
      <formula>MONTH(B15)&lt;&gt;OptionCalendrier1mois</formula>
    </cfRule>
  </conditionalFormatting>
  <conditionalFormatting sqref="B18:H18">
    <cfRule type="expression" dxfId="1107" priority="1">
      <formula>MONTH(B18)&lt;&gt;OptionCalendrier1mois</formula>
    </cfRule>
  </conditionalFormatting>
  <dataValidations count="3">
    <dataValidation allowBlank="1" showInputMessage="1" prompt="Date" sqref="B8:B9 C8:H8" xr:uid="{846377D4-ED93-48A9-891A-7622132B8953}"/>
    <dataValidation allowBlank="1" showInputMessage="1" prompt="Ajoutez des notes quotidiennes ici" sqref="B10 B13 B16 B19" xr:uid="{7CEF92F2-CA11-4B3F-BABB-B62A70D44B6A}"/>
    <dataValidation allowBlank="1" showDropDown="1" showInputMessage="1" showErrorMessage="1" sqref="H3" xr:uid="{15B26740-C8DA-4960-9DFF-18623FFDA554}"/>
  </dataValidations>
  <hyperlinks>
    <hyperlink ref="J5" location="Cover!A1" display="Back to Home" xr:uid="{1C9B3B5C-66E7-4483-8FBA-6FFC310146D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2F4E0D-342F-4112-8215-DBF904847CB6}">
  <sheetPr codeName="Sheet48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5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 t="s">
        <v>55</v>
      </c>
      <c r="D9" s="66">
        <f>IF(H3="Mardi",1,IF(ISNUMBER(C9),C9+1,""))</f>
        <v>1</v>
      </c>
      <c r="E9" s="66">
        <f>IF(E6="Mercredi",1,IF(ISNUMBER(D9),D9+1,""))</f>
        <v>2</v>
      </c>
      <c r="F9" s="66">
        <f>IF(E6="Jeudi",1,IF(ISNUMBER(E9),E9+1,""))</f>
        <v>3</v>
      </c>
      <c r="G9" s="66">
        <f>IF(E6="Vendredi",1,IF(ISNUMBER(F9),F9+1,""))</f>
        <v>4</v>
      </c>
      <c r="H9" s="66">
        <f>IF(E6="Samedi",1,IF(ISNUMBER(G9),G9+1,""))</f>
        <v>5</v>
      </c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6</v>
      </c>
      <c r="C12" s="66">
        <f t="shared" ref="C12:H12" si="1">IF(AND(ISNUMBER(B12), B12&lt;21), B12+1, "")</f>
        <v>7</v>
      </c>
      <c r="D12" s="66">
        <f t="shared" si="1"/>
        <v>8</v>
      </c>
      <c r="E12" s="66">
        <f t="shared" si="1"/>
        <v>9</v>
      </c>
      <c r="F12" s="66">
        <f t="shared" si="1"/>
        <v>10</v>
      </c>
      <c r="G12" s="66">
        <f t="shared" si="1"/>
        <v>11</v>
      </c>
      <c r="H12" s="6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13</v>
      </c>
      <c r="C15" s="66">
        <f t="shared" ref="C15:H15" si="3">IF(AND(ISNUMBER(B15), B15&lt;21), B15+1, "")</f>
        <v>14</v>
      </c>
      <c r="D15" s="66">
        <f t="shared" si="3"/>
        <v>15</v>
      </c>
      <c r="E15" s="66">
        <f t="shared" si="3"/>
        <v>16</v>
      </c>
      <c r="F15" s="66">
        <f t="shared" si="3"/>
        <v>17</v>
      </c>
      <c r="G15" s="66">
        <f t="shared" si="3"/>
        <v>18</v>
      </c>
      <c r="H15" s="66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20</v>
      </c>
      <c r="C18" s="66">
        <f t="shared" ref="C18:H18" si="5">IF(AND(ISNUMBER(B18), B18&lt;21), B18+1, "")</f>
        <v>21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106" priority="5">
      <formula>MONTH(B10)&lt;&gt;OptionCalendrier1mois</formula>
    </cfRule>
  </conditionalFormatting>
  <conditionalFormatting sqref="B12:H12">
    <cfRule type="expression" dxfId="1105" priority="3">
      <formula>MONTH(B12)&lt;&gt;OptionCalendrier1mois</formula>
    </cfRule>
  </conditionalFormatting>
  <conditionalFormatting sqref="B15:H15">
    <cfRule type="expression" dxfId="1104" priority="2">
      <formula>MONTH(B15)&lt;&gt;OptionCalendrier1mois</formula>
    </cfRule>
  </conditionalFormatting>
  <conditionalFormatting sqref="B18:H18">
    <cfRule type="expression" dxfId="1103" priority="1">
      <formula>MONTH(B18)&lt;&gt;OptionCalendrier1mois</formula>
    </cfRule>
  </conditionalFormatting>
  <dataValidations count="3">
    <dataValidation allowBlank="1" showDropDown="1" showInputMessage="1" showErrorMessage="1" sqref="H3" xr:uid="{8084C285-74C7-4043-80EC-FE60D6D6F325}"/>
    <dataValidation allowBlank="1" showInputMessage="1" prompt="Ajoutez des notes quotidiennes ici" sqref="B10 B13 B16 B19" xr:uid="{F5474770-0A60-4088-9063-DF8BD4CC448C}"/>
    <dataValidation allowBlank="1" showInputMessage="1" prompt="Date" sqref="B8:B9 C9 C8:H8" xr:uid="{F6C141D7-BE39-4E16-B0CE-FD71AD77C1A0}"/>
  </dataValidations>
  <hyperlinks>
    <hyperlink ref="J5" location="Cover!A1" display="Back to Home" xr:uid="{64848754-325C-4620-A893-883B9ECC7618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FD9CE6-5FD3-47C4-BE7A-868EA0BED28D}">
  <sheetPr codeName="Sheet49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 t="s">
        <v>55</v>
      </c>
      <c r="E9" s="66">
        <f>IF(H3="Mercredi",1,IF(ISNUMBER(D9),D9+1,""))</f>
        <v>1</v>
      </c>
      <c r="F9" s="66">
        <f>IF(E6="Jeudi",1,IF(ISNUMBER(E9),E9+1,""))</f>
        <v>2</v>
      </c>
      <c r="G9" s="66">
        <f>IF(E6="Vendredi",1,IF(ISNUMBER(F9),F9+1,""))</f>
        <v>3</v>
      </c>
      <c r="H9" s="66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5</v>
      </c>
      <c r="C12" s="66">
        <f t="shared" ref="C12:H12" si="1">IF(AND(ISNUMBER(B12), B12&lt;21), B12+1, "")</f>
        <v>6</v>
      </c>
      <c r="D12" s="66">
        <f t="shared" si="1"/>
        <v>7</v>
      </c>
      <c r="E12" s="66">
        <f t="shared" si="1"/>
        <v>8</v>
      </c>
      <c r="F12" s="66">
        <f t="shared" si="1"/>
        <v>9</v>
      </c>
      <c r="G12" s="66">
        <f t="shared" si="1"/>
        <v>10</v>
      </c>
      <c r="H12" s="6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12</v>
      </c>
      <c r="C15" s="66">
        <f t="shared" ref="C15:H15" si="3">IF(AND(ISNUMBER(B15), B15&lt;21), B15+1, "")</f>
        <v>13</v>
      </c>
      <c r="D15" s="66">
        <f t="shared" si="3"/>
        <v>14</v>
      </c>
      <c r="E15" s="66">
        <f t="shared" si="3"/>
        <v>15</v>
      </c>
      <c r="F15" s="66">
        <f t="shared" si="3"/>
        <v>16</v>
      </c>
      <c r="G15" s="66">
        <f t="shared" si="3"/>
        <v>17</v>
      </c>
      <c r="H15" s="66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19</v>
      </c>
      <c r="C18" s="66">
        <f t="shared" ref="C18:H18" si="5">IF(AND(ISNUMBER(B18), B18&lt;21), B18+1, "")</f>
        <v>20</v>
      </c>
      <c r="D18" s="66">
        <f t="shared" si="5"/>
        <v>21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102" priority="5">
      <formula>MONTH(B10)&lt;&gt;OptionCalendrier1mois</formula>
    </cfRule>
  </conditionalFormatting>
  <conditionalFormatting sqref="J10">
    <cfRule type="containsText" dxfId="1101" priority="4" operator="containsText" text="Début">
      <formula>NOT(ISERROR(SEARCH("Début",J10)))</formula>
    </cfRule>
  </conditionalFormatting>
  <conditionalFormatting sqref="B12:H12">
    <cfRule type="expression" dxfId="1100" priority="3">
      <formula>MONTH(B12)&lt;&gt;OptionCalendrier1mois</formula>
    </cfRule>
  </conditionalFormatting>
  <conditionalFormatting sqref="B15:H15">
    <cfRule type="expression" dxfId="1099" priority="2">
      <formula>MONTH(B15)&lt;&gt;OptionCalendrier1mois</formula>
    </cfRule>
  </conditionalFormatting>
  <conditionalFormatting sqref="B18:H18">
    <cfRule type="expression" dxfId="1098" priority="1">
      <formula>MONTH(B18)&lt;&gt;OptionCalendrier1mois</formula>
    </cfRule>
  </conditionalFormatting>
  <dataValidations count="3">
    <dataValidation allowBlank="1" showInputMessage="1" prompt="Date" sqref="B8:B9 C9:D9 C8:H8" xr:uid="{64FD152F-8D17-4956-95A5-10D070D7526A}"/>
    <dataValidation allowBlank="1" showInputMessage="1" prompt="Ajoutez des notes quotidiennes ici" sqref="B10 B13 B16 B19" xr:uid="{55E3FC92-7D28-4D49-9218-732E8C2A3270}"/>
    <dataValidation allowBlank="1" showDropDown="1" showInputMessage="1" showErrorMessage="1" sqref="H3" xr:uid="{E74A17AC-3406-4488-91FC-6048DF9EBA1D}"/>
  </dataValidations>
  <hyperlinks>
    <hyperlink ref="J5" location="Cover!A1" display="Back to Home" xr:uid="{5223BBFF-3653-4691-BC2C-9106A4A3992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D47742-0557-4A9B-8E6A-7AA3EB5B33C2}">
  <sheetPr codeName="Sheet50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 t="s">
        <v>55</v>
      </c>
      <c r="F9" s="66">
        <f>IF(H3="Jeudi",1,IF(ISNUMBER(E9),E9+1,""))</f>
        <v>1</v>
      </c>
      <c r="G9" s="66">
        <f>IF(E6="Vendredi",1,IF(ISNUMBER(F9),F9+1,""))</f>
        <v>2</v>
      </c>
      <c r="H9" s="66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4</v>
      </c>
      <c r="C12" s="66">
        <f t="shared" ref="C12:H12" si="1">IF(AND(ISNUMBER(B12), B12&lt;21), B12+1, "")</f>
        <v>5</v>
      </c>
      <c r="D12" s="66">
        <f t="shared" si="1"/>
        <v>6</v>
      </c>
      <c r="E12" s="66">
        <f t="shared" si="1"/>
        <v>7</v>
      </c>
      <c r="F12" s="66">
        <f t="shared" si="1"/>
        <v>8</v>
      </c>
      <c r="G12" s="66">
        <f t="shared" si="1"/>
        <v>9</v>
      </c>
      <c r="H12" s="6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11</v>
      </c>
      <c r="C15" s="66">
        <f t="shared" ref="C15:H15" si="3">IF(AND(ISNUMBER(B15), B15&lt;21), B15+1, "")</f>
        <v>12</v>
      </c>
      <c r="D15" s="66">
        <f t="shared" si="3"/>
        <v>13</v>
      </c>
      <c r="E15" s="66">
        <f t="shared" si="3"/>
        <v>14</v>
      </c>
      <c r="F15" s="66">
        <f t="shared" si="3"/>
        <v>15</v>
      </c>
      <c r="G15" s="66">
        <f t="shared" si="3"/>
        <v>16</v>
      </c>
      <c r="H15" s="66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18</v>
      </c>
      <c r="C18" s="66">
        <f t="shared" ref="C18:H18" si="5">IF(AND(ISNUMBER(B18), B18&lt;21), B18+1, "")</f>
        <v>19</v>
      </c>
      <c r="D18" s="66">
        <f t="shared" si="5"/>
        <v>20</v>
      </c>
      <c r="E18" s="66">
        <f t="shared" si="5"/>
        <v>21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1097" priority="5">
      <formula>MONTH(B10)&lt;&gt;OptionCalendrier1mois</formula>
    </cfRule>
  </conditionalFormatting>
  <conditionalFormatting sqref="J10">
    <cfRule type="containsText" dxfId="1096" priority="4" operator="containsText" text="Début">
      <formula>NOT(ISERROR(SEARCH("Début",J10)))</formula>
    </cfRule>
  </conditionalFormatting>
  <conditionalFormatting sqref="B12:H12">
    <cfRule type="expression" dxfId="1095" priority="3">
      <formula>MONTH(B12)&lt;&gt;OptionCalendrier1mois</formula>
    </cfRule>
  </conditionalFormatting>
  <conditionalFormatting sqref="B15:H15">
    <cfRule type="expression" dxfId="1094" priority="2">
      <formula>MONTH(B15)&lt;&gt;OptionCalendrier1mois</formula>
    </cfRule>
  </conditionalFormatting>
  <conditionalFormatting sqref="B18:H18">
    <cfRule type="expression" dxfId="1093" priority="1">
      <formula>MONTH(B18)&lt;&gt;OptionCalendrier1mois</formula>
    </cfRule>
  </conditionalFormatting>
  <dataValidations count="3">
    <dataValidation allowBlank="1" showDropDown="1" showInputMessage="1" showErrorMessage="1" sqref="H3" xr:uid="{92C32343-8239-4F82-84B7-3D1FFD14F475}"/>
    <dataValidation allowBlank="1" showInputMessage="1" prompt="Ajoutez des notes quotidiennes ici" sqref="B10 B19 B16" xr:uid="{D8733DB9-8525-41DC-AAE7-8E94779C1CF7}"/>
    <dataValidation allowBlank="1" showInputMessage="1" prompt="Date" sqref="B8:B9 C9:E9 C8:H8" xr:uid="{E395AFFD-69D1-483F-9CA2-6F52851E53A0}"/>
  </dataValidations>
  <hyperlinks>
    <hyperlink ref="J5" location="Cover!A1" display="Back to Home" xr:uid="{A2EAA0BD-0901-432F-8E2D-FA3DA0D7AC6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4F605A-5C81-4B3A-B374-1D713F9D6E1F}">
  <sheetPr codeName="Sheet51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 t="s">
        <v>55</v>
      </c>
      <c r="G9" s="66">
        <f>IF(H3="Vendredi",1,IF(ISNUMBER(F9),F9+1,""))</f>
        <v>1</v>
      </c>
      <c r="H9" s="66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3</v>
      </c>
      <c r="C12" s="66">
        <f t="shared" ref="C12:H12" si="1">IF(AND(ISNUMBER(B12), B12&lt;21), B12+1, "")</f>
        <v>4</v>
      </c>
      <c r="D12" s="66">
        <f t="shared" si="1"/>
        <v>5</v>
      </c>
      <c r="E12" s="66">
        <f t="shared" si="1"/>
        <v>6</v>
      </c>
      <c r="F12" s="66">
        <f t="shared" si="1"/>
        <v>7</v>
      </c>
      <c r="G12" s="66">
        <f t="shared" si="1"/>
        <v>8</v>
      </c>
      <c r="H12" s="6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10</v>
      </c>
      <c r="C15" s="66">
        <f t="shared" ref="C15:H15" si="3">IF(AND(ISNUMBER(B15), B15&lt;21), B15+1, "")</f>
        <v>11</v>
      </c>
      <c r="D15" s="66">
        <f t="shared" si="3"/>
        <v>12</v>
      </c>
      <c r="E15" s="66">
        <f t="shared" si="3"/>
        <v>13</v>
      </c>
      <c r="F15" s="66">
        <f t="shared" si="3"/>
        <v>14</v>
      </c>
      <c r="G15" s="66">
        <f t="shared" si="3"/>
        <v>15</v>
      </c>
      <c r="H15" s="6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17</v>
      </c>
      <c r="C18" s="66">
        <f t="shared" ref="C18:H18" si="5">IF(AND(ISNUMBER(B18), B18&lt;21), B18+1, "")</f>
        <v>18</v>
      </c>
      <c r="D18" s="66">
        <f t="shared" si="5"/>
        <v>19</v>
      </c>
      <c r="E18" s="66">
        <f t="shared" si="5"/>
        <v>20</v>
      </c>
      <c r="F18" s="66">
        <f t="shared" si="5"/>
        <v>21</v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D13">
    <cfRule type="expression" dxfId="1092" priority="5">
      <formula>MONTH(B10)&lt;&gt;OptionCalendrier1mois</formula>
    </cfRule>
  </conditionalFormatting>
  <conditionalFormatting sqref="J10">
    <cfRule type="containsText" dxfId="1091" priority="4" operator="containsText" text="Début">
      <formula>NOT(ISERROR(SEARCH("Début",J10)))</formula>
    </cfRule>
  </conditionalFormatting>
  <conditionalFormatting sqref="B12:H12">
    <cfRule type="expression" dxfId="1090" priority="3">
      <formula>MONTH(B12)&lt;&gt;OptionCalendrier1mois</formula>
    </cfRule>
  </conditionalFormatting>
  <conditionalFormatting sqref="B15:H15">
    <cfRule type="expression" dxfId="1089" priority="2">
      <formula>MONTH(B15)&lt;&gt;OptionCalendrier1mois</formula>
    </cfRule>
  </conditionalFormatting>
  <conditionalFormatting sqref="B18:H18">
    <cfRule type="expression" dxfId="1088" priority="1">
      <formula>MONTH(B18)&lt;&gt;OptionCalendrier1mois</formula>
    </cfRule>
  </conditionalFormatting>
  <dataValidations count="3">
    <dataValidation allowBlank="1" showInputMessage="1" prompt="Date" sqref="B8:B9 C9:F9 C8:H8" xr:uid="{38D48124-EDE4-4ABA-9D3C-81AE74C78E98}"/>
    <dataValidation allowBlank="1" showInputMessage="1" prompt="Ajoutez des notes quotidiennes ici" sqref="B10 B19 B16" xr:uid="{3D6941BC-FD14-4B59-B813-D84E351DBA12}"/>
    <dataValidation allowBlank="1" showDropDown="1" showInputMessage="1" showErrorMessage="1" sqref="H3" xr:uid="{E1AF1266-30A0-49EA-926E-802A2E42AFD4}"/>
  </dataValidations>
  <hyperlinks>
    <hyperlink ref="J5" location="Cover!A1" display="Back to Home" xr:uid="{71B396E5-7AF3-4936-846C-10F3FA2368D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7E0BF6-7725-44C2-824F-A6F56A401226}">
  <sheetPr codeName="Sheet52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 t="s">
        <v>55</v>
      </c>
      <c r="H9" s="6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2</v>
      </c>
      <c r="C12" s="66">
        <f t="shared" ref="C12:H12" si="1">IF(AND(ISNUMBER(B12), B12&lt;21), B12+1, "")</f>
        <v>3</v>
      </c>
      <c r="D12" s="66">
        <f t="shared" si="1"/>
        <v>4</v>
      </c>
      <c r="E12" s="66">
        <f t="shared" si="1"/>
        <v>5</v>
      </c>
      <c r="F12" s="66">
        <f t="shared" si="1"/>
        <v>6</v>
      </c>
      <c r="G12" s="66">
        <f t="shared" si="1"/>
        <v>7</v>
      </c>
      <c r="H12" s="6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9</v>
      </c>
      <c r="C15" s="66">
        <f t="shared" ref="C15:H15" si="3">IF(AND(ISNUMBER(B15), B15&lt;21), B15+1, "")</f>
        <v>10</v>
      </c>
      <c r="D15" s="66">
        <f t="shared" si="3"/>
        <v>11</v>
      </c>
      <c r="E15" s="66">
        <f t="shared" si="3"/>
        <v>12</v>
      </c>
      <c r="F15" s="66">
        <f t="shared" si="3"/>
        <v>13</v>
      </c>
      <c r="G15" s="66">
        <f t="shared" si="3"/>
        <v>14</v>
      </c>
      <c r="H15" s="66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16</v>
      </c>
      <c r="C18" s="66">
        <f t="shared" ref="C18:H18" si="5">IF(AND(ISNUMBER(B18), B18&lt;21), B18+1, "")</f>
        <v>17</v>
      </c>
      <c r="D18" s="66">
        <f t="shared" si="5"/>
        <v>18</v>
      </c>
      <c r="E18" s="66">
        <f t="shared" si="5"/>
        <v>19</v>
      </c>
      <c r="F18" s="66">
        <f t="shared" si="5"/>
        <v>20</v>
      </c>
      <c r="G18" s="66">
        <f t="shared" si="5"/>
        <v>21</v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">
    <cfRule type="expression" dxfId="1087" priority="5">
      <formula>MONTH(B10)&lt;&gt;OptionCalendrier1mois</formula>
    </cfRule>
  </conditionalFormatting>
  <conditionalFormatting sqref="J10">
    <cfRule type="containsText" dxfId="1086" priority="4" operator="containsText" text="Début">
      <formula>NOT(ISERROR(SEARCH("Début",J10)))</formula>
    </cfRule>
  </conditionalFormatting>
  <conditionalFormatting sqref="B12:H12">
    <cfRule type="expression" dxfId="1085" priority="3">
      <formula>MONTH(B12)&lt;&gt;OptionCalendrier1mois</formula>
    </cfRule>
  </conditionalFormatting>
  <conditionalFormatting sqref="B15:H15">
    <cfRule type="expression" dxfId="1084" priority="2">
      <formula>MONTH(B15)&lt;&gt;OptionCalendrier1mois</formula>
    </cfRule>
  </conditionalFormatting>
  <conditionalFormatting sqref="B18:H18">
    <cfRule type="expression" dxfId="1083" priority="1">
      <formula>MONTH(B18)&lt;&gt;OptionCalendrier1mois</formula>
    </cfRule>
  </conditionalFormatting>
  <dataValidations count="3">
    <dataValidation allowBlank="1" showDropDown="1" showInputMessage="1" showErrorMessage="1" sqref="H3" xr:uid="{C3D01D15-9173-41AE-BE51-5E474F28A23E}"/>
    <dataValidation allowBlank="1" showInputMessage="1" prompt="Ajoutez des notes quotidiennes ici" sqref="B10 B19 B16" xr:uid="{D47B9E1A-AE51-4DEE-9447-58FFEEA81435}"/>
    <dataValidation allowBlank="1" showInputMessage="1" prompt="Date" sqref="B8:B9 C9:G9 C8:H8" xr:uid="{BD13873C-A576-4D95-88B5-78D0E4FC8403}"/>
  </dataValidations>
  <hyperlinks>
    <hyperlink ref="J5" location="Cover!A1" display="Back to Home" xr:uid="{CA80A098-9156-45D7-A342-0BB385C37D2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14435-988C-46C0-9B97-E92FFF896DED}">
  <sheetPr codeName="Sheet53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58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66" t="s">
        <v>55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IF(H3="Dimanche",1,IF(ISNUMBER(A12),A12+1,""))</f>
        <v>1</v>
      </c>
      <c r="C12" s="66">
        <f t="shared" ref="C12:H12" si="1">IF(AND(ISNUMBER(B12), B12&lt;21), B12+1, "")</f>
        <v>2</v>
      </c>
      <c r="D12" s="66">
        <f t="shared" si="1"/>
        <v>3</v>
      </c>
      <c r="E12" s="66">
        <f t="shared" si="1"/>
        <v>4</v>
      </c>
      <c r="F12" s="66">
        <f t="shared" si="1"/>
        <v>5</v>
      </c>
      <c r="G12" s="66">
        <f t="shared" si="1"/>
        <v>6</v>
      </c>
      <c r="H12" s="6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8</v>
      </c>
      <c r="C15" s="66">
        <f t="shared" ref="C15:H15" si="3">IF(AND(ISNUMBER(B15), B15&lt;21), B15+1, "")</f>
        <v>9</v>
      </c>
      <c r="D15" s="66">
        <f t="shared" si="3"/>
        <v>10</v>
      </c>
      <c r="E15" s="66">
        <f t="shared" si="3"/>
        <v>11</v>
      </c>
      <c r="F15" s="66">
        <f t="shared" si="3"/>
        <v>12</v>
      </c>
      <c r="G15" s="66">
        <f t="shared" si="3"/>
        <v>13</v>
      </c>
      <c r="H15" s="66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15</v>
      </c>
      <c r="C18" s="66">
        <f t="shared" ref="C18:H18" si="5">IF(AND(ISNUMBER(B18), B18&lt;21), B18+1, "")</f>
        <v>16</v>
      </c>
      <c r="D18" s="66">
        <f t="shared" si="5"/>
        <v>17</v>
      </c>
      <c r="E18" s="66">
        <f t="shared" si="5"/>
        <v>18</v>
      </c>
      <c r="F18" s="66">
        <f t="shared" si="5"/>
        <v>19</v>
      </c>
      <c r="G18" s="66">
        <f t="shared" si="5"/>
        <v>20</v>
      </c>
      <c r="H18" s="6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F20:H20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">
    <cfRule type="expression" dxfId="1082" priority="5">
      <formula>MONTH(B10)&lt;&gt;OptionCalendrier1mois</formula>
    </cfRule>
  </conditionalFormatting>
  <conditionalFormatting sqref="J10">
    <cfRule type="containsText" dxfId="1081" priority="4" operator="containsText" text="Début">
      <formula>NOT(ISERROR(SEARCH("Début",J10)))</formula>
    </cfRule>
  </conditionalFormatting>
  <conditionalFormatting sqref="C12:H12">
    <cfRule type="expression" dxfId="1080" priority="3">
      <formula>MONTH(C12)&lt;&gt;OptionCalendrier1mois</formula>
    </cfRule>
  </conditionalFormatting>
  <conditionalFormatting sqref="B15:H15">
    <cfRule type="expression" dxfId="1079" priority="2">
      <formula>MONTH(B15)&lt;&gt;OptionCalendrier1mois</formula>
    </cfRule>
  </conditionalFormatting>
  <conditionalFormatting sqref="B18:H18">
    <cfRule type="expression" dxfId="1078" priority="1">
      <formula>MONTH(B18)&lt;&gt;OptionCalendrier1mois</formula>
    </cfRule>
  </conditionalFormatting>
  <dataValidations count="3">
    <dataValidation allowBlank="1" showInputMessage="1" prompt="Date" sqref="B8:H9" xr:uid="{18F974E8-45D6-422D-AFAD-FE21AE73EDC7}"/>
    <dataValidation allowBlank="1" showInputMessage="1" prompt="Ajoutez des notes quotidiennes ici" sqref="B10 B19 B16" xr:uid="{22B785FF-433F-4F4F-AA26-4E4A88A1FC2B}"/>
    <dataValidation allowBlank="1" showDropDown="1" showInputMessage="1" showErrorMessage="1" sqref="H3" xr:uid="{931F5514-F6F2-463A-AF40-DF4CF13A0C61}"/>
  </dataValidations>
  <hyperlinks>
    <hyperlink ref="J5" location="Cover!A1" display="Back to Home" xr:uid="{D99F8A56-1F17-4606-A922-D8256657465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56EF3-69FE-481B-83BF-EB7A46785165}">
  <sheetPr codeName="Sheet54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 t="e">
        <f>C8-1</f>
        <v>#VALUE!</v>
      </c>
      <c r="C8" s="65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 t="s">
        <v>61</v>
      </c>
      <c r="C9" s="66">
        <f>IF(H3="Lundi",22,IF(ISNUMBER(B9),B9+1,""))</f>
        <v>22</v>
      </c>
      <c r="D9" s="66">
        <f>IF(E6="Mardi",22,IF(ISNUMBER(C9),C9+1,""))</f>
        <v>23</v>
      </c>
      <c r="E9" s="66">
        <f>IF(E6="Mercredi",22,IF(ISNUMBER(D9),D9+1,""))</f>
        <v>24</v>
      </c>
      <c r="F9" s="66">
        <f>IF(E6="Jeudi",22,IF(ISNUMBER(E9),E9+1,""))</f>
        <v>25</v>
      </c>
      <c r="G9" s="66">
        <f>IF(E6="Vendredi",22,IF(ISNUMBER(F9),F9+1,""))</f>
        <v>26</v>
      </c>
      <c r="H9" s="66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28</v>
      </c>
      <c r="C12" s="66">
        <f t="shared" ref="C12:H12" si="1">IF(AND(ISNUMBER(B12), B12&lt;42), B12+1, "")</f>
        <v>29</v>
      </c>
      <c r="D12" s="66">
        <f t="shared" si="1"/>
        <v>30</v>
      </c>
      <c r="E12" s="66">
        <f t="shared" si="1"/>
        <v>31</v>
      </c>
      <c r="F12" s="66">
        <f t="shared" si="1"/>
        <v>32</v>
      </c>
      <c r="G12" s="66">
        <f t="shared" si="1"/>
        <v>33</v>
      </c>
      <c r="H12" s="66">
        <f t="shared" si="1"/>
        <v>34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35</v>
      </c>
      <c r="C15" s="66">
        <f t="shared" ref="C15:H15" si="3">IF(AND(ISNUMBER(B15), B15&lt;42), B15+1, "")</f>
        <v>36</v>
      </c>
      <c r="D15" s="66">
        <f t="shared" si="3"/>
        <v>37</v>
      </c>
      <c r="E15" s="66">
        <f t="shared" si="3"/>
        <v>38</v>
      </c>
      <c r="F15" s="66">
        <f t="shared" si="3"/>
        <v>39</v>
      </c>
      <c r="G15" s="66">
        <f t="shared" si="3"/>
        <v>40</v>
      </c>
      <c r="H15" s="66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42</v>
      </c>
      <c r="C18" s="66" t="str">
        <f t="shared" ref="C18:H18" si="5">IF(AND(ISNUMBER(B18), B18&lt;42),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77" priority="6">
      <formula>MONTH(I10)&lt;&gt;OptionCalendrier1mois</formula>
    </cfRule>
  </conditionalFormatting>
  <conditionalFormatting sqref="J10">
    <cfRule type="containsText" dxfId="1076" priority="5" operator="containsText" text="Début">
      <formula>NOT(ISERROR(SEARCH("Début",J10)))</formula>
    </cfRule>
  </conditionalFormatting>
  <conditionalFormatting sqref="B11:H11 B14:H14 B17:H17 B13:D13">
    <cfRule type="expression" dxfId="1075" priority="4">
      <formula>MONTH(B11)&lt;&gt;OptionCalendrier1mois</formula>
    </cfRule>
  </conditionalFormatting>
  <conditionalFormatting sqref="B12:H12">
    <cfRule type="expression" dxfId="1074" priority="3">
      <formula>MONTH(B12)&lt;&gt;OptionCalendrier1mois</formula>
    </cfRule>
  </conditionalFormatting>
  <conditionalFormatting sqref="B15:H15">
    <cfRule type="expression" dxfId="1073" priority="2">
      <formula>MONTH(B15)&lt;&gt;OptionCalendrier1mois</formula>
    </cfRule>
  </conditionalFormatting>
  <conditionalFormatting sqref="B18:H18">
    <cfRule type="expression" dxfId="1072" priority="1">
      <formula>MONTH(B18)&lt;&gt;OptionCalendrier1mois</formula>
    </cfRule>
  </conditionalFormatting>
  <dataValidations count="3">
    <dataValidation allowBlank="1" showInputMessage="1" prompt="Ajoutez des notes quotidiennes ici" sqref="B19 B10 B13 B16" xr:uid="{CC41D855-F27C-465D-BB66-89D14C85B01A}"/>
    <dataValidation allowBlank="1" showInputMessage="1" prompt="Date" sqref="B8:B9 C8:H8" xr:uid="{7ADAF60D-A3A1-47E8-86B1-FA1BA1D34EA0}"/>
    <dataValidation allowBlank="1" showDropDown="1" showInputMessage="1" showErrorMessage="1" sqref="H3" xr:uid="{45CC7E4D-725C-4E77-A225-0635A66738E4}"/>
  </dataValidations>
  <hyperlinks>
    <hyperlink ref="J5" location="Cover!A1" display="Back to Home" xr:uid="{3AB87476-A253-4EF1-8B9D-2456059388B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FE53F7-348E-4D07-8D03-50DAE5B6398A}">
  <sheetPr codeName="Sheet55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5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 t="s">
        <v>61</v>
      </c>
      <c r="D9" s="66">
        <f>IF(H3="Mardi",22,IF(ISNUMBER(C9),C9+1,""))</f>
        <v>22</v>
      </c>
      <c r="E9" s="66">
        <f>IF(E6="Mercredi",22,IF(ISNUMBER(D9),D9+1,""))</f>
        <v>23</v>
      </c>
      <c r="F9" s="66">
        <f>IF(E6="Jeudi",22,IF(ISNUMBER(E9),E9+1,""))</f>
        <v>24</v>
      </c>
      <c r="G9" s="66">
        <f>IF(E6="Vendredi",22,IF(ISNUMBER(F9),F9+1,""))</f>
        <v>25</v>
      </c>
      <c r="H9" s="66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27</v>
      </c>
      <c r="C12" s="66">
        <f t="shared" ref="C12:H12" si="1">IF(AND(ISNUMBER(B12), B12&lt;42), B12+1, "")</f>
        <v>28</v>
      </c>
      <c r="D12" s="66">
        <f t="shared" si="1"/>
        <v>29</v>
      </c>
      <c r="E12" s="66">
        <f t="shared" si="1"/>
        <v>30</v>
      </c>
      <c r="F12" s="66">
        <f t="shared" si="1"/>
        <v>31</v>
      </c>
      <c r="G12" s="66">
        <f t="shared" si="1"/>
        <v>32</v>
      </c>
      <c r="H12" s="66">
        <f t="shared" si="1"/>
        <v>33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34</v>
      </c>
      <c r="C15" s="66">
        <f t="shared" ref="C15:H15" si="3">IF(AND(ISNUMBER(B15), B15&lt;42), B15+1, "")</f>
        <v>35</v>
      </c>
      <c r="D15" s="66">
        <f t="shared" si="3"/>
        <v>36</v>
      </c>
      <c r="E15" s="66">
        <f t="shared" si="3"/>
        <v>37</v>
      </c>
      <c r="F15" s="66">
        <f t="shared" si="3"/>
        <v>38</v>
      </c>
      <c r="G15" s="66">
        <f t="shared" si="3"/>
        <v>39</v>
      </c>
      <c r="H15" s="66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41</v>
      </c>
      <c r="C18" s="66">
        <f t="shared" ref="C18:H18" si="5">IF(AND(ISNUMBER(B18), B18&lt;42), B18+1, "")</f>
        <v>42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71" priority="6">
      <formula>MONTH(I10)&lt;&gt;OptionCalendrier1mois</formula>
    </cfRule>
  </conditionalFormatting>
  <conditionalFormatting sqref="J10">
    <cfRule type="containsText" dxfId="1070" priority="5" operator="containsText" text="Début">
      <formula>NOT(ISERROR(SEARCH("Début",J10)))</formula>
    </cfRule>
  </conditionalFormatting>
  <conditionalFormatting sqref="B11:H11 B14:H14 B17:H17 B13:D13">
    <cfRule type="expression" dxfId="1069" priority="4">
      <formula>MONTH(B11)&lt;&gt;OptionCalendrier1mois</formula>
    </cfRule>
  </conditionalFormatting>
  <conditionalFormatting sqref="B12:H12">
    <cfRule type="expression" dxfId="1068" priority="3">
      <formula>MONTH(B12)&lt;&gt;OptionCalendrier1mois</formula>
    </cfRule>
  </conditionalFormatting>
  <conditionalFormatting sqref="B15:H15">
    <cfRule type="expression" dxfId="1067" priority="2">
      <formula>MONTH(B15)&lt;&gt;OptionCalendrier1mois</formula>
    </cfRule>
  </conditionalFormatting>
  <conditionalFormatting sqref="B18:H18">
    <cfRule type="expression" dxfId="1066" priority="1">
      <formula>MONTH(B18)&lt;&gt;OptionCalendrier1mois</formula>
    </cfRule>
  </conditionalFormatting>
  <dataValidations count="3">
    <dataValidation allowBlank="1" showDropDown="1" showInputMessage="1" showErrorMessage="1" sqref="H3" xr:uid="{34B9E6BB-7699-4A51-A34F-BAF577DC1C13}"/>
    <dataValidation allowBlank="1" showInputMessage="1" prompt="Date" sqref="B8:B9 C9 C8:H8" xr:uid="{D0EFE980-6FCD-4F59-B2BD-A34B47FDA43B}"/>
    <dataValidation allowBlank="1" showInputMessage="1" prompt="Ajoutez des notes quotidiennes ici" sqref="B19 B10 B13 B16" xr:uid="{50FCD212-A82B-4975-9163-51E12170A0D3}"/>
  </dataValidations>
  <hyperlinks>
    <hyperlink ref="J5" location="Cover!A1" display="Back to Home" xr:uid="{F3BB7870-9F97-44ED-A049-BE0781DC9E9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C797B5-2FCC-4716-959A-2BC81BF18049}">
  <sheetPr codeName="Sheet56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5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 t="s">
        <v>61</v>
      </c>
      <c r="E9" s="66">
        <f>IF(H3="Mercredi",22,IF(ISNUMBER(D9),D9+1,""))</f>
        <v>22</v>
      </c>
      <c r="F9" s="66">
        <f>IF(E6="Jeudi",22,IF(ISNUMBER(E9),E9+1,""))</f>
        <v>23</v>
      </c>
      <c r="G9" s="66">
        <f>IF(E6="Vendredi",22,IF(ISNUMBER(F9),F9+1,""))</f>
        <v>24</v>
      </c>
      <c r="H9" s="66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26</v>
      </c>
      <c r="C12" s="66">
        <f t="shared" ref="C12:H12" si="1">IF(AND(ISNUMBER(B12), B12&lt;42), B12+1, "")</f>
        <v>27</v>
      </c>
      <c r="D12" s="66">
        <f t="shared" si="1"/>
        <v>28</v>
      </c>
      <c r="E12" s="66">
        <f t="shared" si="1"/>
        <v>29</v>
      </c>
      <c r="F12" s="66">
        <f t="shared" si="1"/>
        <v>30</v>
      </c>
      <c r="G12" s="66">
        <f t="shared" si="1"/>
        <v>31</v>
      </c>
      <c r="H12" s="66">
        <f t="shared" si="1"/>
        <v>32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33</v>
      </c>
      <c r="C15" s="66">
        <f t="shared" ref="C15:H15" si="3">IF(AND(ISNUMBER(B15), B15&lt;42), B15+1, "")</f>
        <v>34</v>
      </c>
      <c r="D15" s="66">
        <f t="shared" si="3"/>
        <v>35</v>
      </c>
      <c r="E15" s="66">
        <f t="shared" si="3"/>
        <v>36</v>
      </c>
      <c r="F15" s="66">
        <f t="shared" si="3"/>
        <v>37</v>
      </c>
      <c r="G15" s="66">
        <f t="shared" si="3"/>
        <v>38</v>
      </c>
      <c r="H15" s="66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40</v>
      </c>
      <c r="C18" s="66">
        <f t="shared" ref="C18:H18" si="5">IF(AND(ISNUMBER(B18), B18&lt;42), B18+1, "")</f>
        <v>41</v>
      </c>
      <c r="D18" s="66">
        <f t="shared" si="5"/>
        <v>42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65" priority="6">
      <formula>MONTH(I10)&lt;&gt;OptionCalendrier1mois</formula>
    </cfRule>
  </conditionalFormatting>
  <conditionalFormatting sqref="J10">
    <cfRule type="containsText" dxfId="1064" priority="5" operator="containsText" text="Début">
      <formula>NOT(ISERROR(SEARCH("Début",J10)))</formula>
    </cfRule>
  </conditionalFormatting>
  <conditionalFormatting sqref="B11:H11 B14:H14 B17:H17 B13:D13">
    <cfRule type="expression" dxfId="1063" priority="4">
      <formula>MONTH(B11)&lt;&gt;OptionCalendrier1mois</formula>
    </cfRule>
  </conditionalFormatting>
  <conditionalFormatting sqref="B12:H12">
    <cfRule type="expression" dxfId="1062" priority="3">
      <formula>MONTH(B12)&lt;&gt;OptionCalendrier1mois</formula>
    </cfRule>
  </conditionalFormatting>
  <conditionalFormatting sqref="B15:H15">
    <cfRule type="expression" dxfId="1061" priority="2">
      <formula>MONTH(B15)&lt;&gt;OptionCalendrier1mois</formula>
    </cfRule>
  </conditionalFormatting>
  <conditionalFormatting sqref="B18:H18">
    <cfRule type="expression" dxfId="1060" priority="1">
      <formula>MONTH(B18)&lt;&gt;OptionCalendrier1mois</formula>
    </cfRule>
  </conditionalFormatting>
  <dataValidations count="3">
    <dataValidation allowBlank="1" showInputMessage="1" prompt="Ajoutez des notes quotidiennes ici" sqref="B19 B10 B13 B16" xr:uid="{355C6024-0CD1-437D-914C-D9ABD2817B30}"/>
    <dataValidation allowBlank="1" showInputMessage="1" prompt="Date" sqref="B8:B9 C9:D9 C8:H8" xr:uid="{5B5FEA47-AE78-4370-8427-4B5AFD4C3CC4}"/>
    <dataValidation allowBlank="1" showDropDown="1" showInputMessage="1" showErrorMessage="1" sqref="H3" xr:uid="{19DB1F39-EC6A-49FE-92AF-1861B948AFD9}"/>
  </dataValidations>
  <hyperlinks>
    <hyperlink ref="J5" location="Cover!A1" display="Back to Home" xr:uid="{15A57FEB-2756-4F05-96EE-267A039C1D8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395A96-98CA-44C2-9719-CDC639001AC4}">
  <sheetPr codeName="Sheet57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5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 t="s">
        <v>61</v>
      </c>
      <c r="F9" s="66">
        <f>IF(H3="Jeudi",22,IF(ISNUMBER(E9),E9+1,""))</f>
        <v>22</v>
      </c>
      <c r="G9" s="66">
        <f>IF(E6="Vendredi",22,IF(ISNUMBER(F9),F9+1,""))</f>
        <v>23</v>
      </c>
      <c r="H9" s="66">
        <f>IF(E6="Samedi",22,IF(ISNUMBER(G9),G9+1,""))</f>
        <v>24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25</v>
      </c>
      <c r="C12" s="66">
        <f t="shared" ref="C12:H12" si="1">IF(AND(ISNUMBER(B12), B12&lt;42), B12+1, "")</f>
        <v>26</v>
      </c>
      <c r="D12" s="66">
        <f t="shared" si="1"/>
        <v>27</v>
      </c>
      <c r="E12" s="66">
        <f t="shared" si="1"/>
        <v>28</v>
      </c>
      <c r="F12" s="66">
        <f t="shared" si="1"/>
        <v>29</v>
      </c>
      <c r="G12" s="66">
        <f t="shared" si="1"/>
        <v>30</v>
      </c>
      <c r="H12" s="66">
        <f t="shared" si="1"/>
        <v>31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32</v>
      </c>
      <c r="C15" s="66">
        <f t="shared" ref="C15:H15" si="3">IF(AND(ISNUMBER(B15), B15&lt;42), B15+1, "")</f>
        <v>33</v>
      </c>
      <c r="D15" s="66">
        <f t="shared" si="3"/>
        <v>34</v>
      </c>
      <c r="E15" s="66">
        <f t="shared" si="3"/>
        <v>35</v>
      </c>
      <c r="F15" s="66">
        <f t="shared" si="3"/>
        <v>36</v>
      </c>
      <c r="G15" s="66">
        <f t="shared" si="3"/>
        <v>37</v>
      </c>
      <c r="H15" s="66">
        <f t="shared" si="3"/>
        <v>38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39</v>
      </c>
      <c r="C18" s="66">
        <f t="shared" ref="C18:H18" si="5">IF(AND(ISNUMBER(B18), B18&lt;42), B18+1, "")</f>
        <v>40</v>
      </c>
      <c r="D18" s="66">
        <f t="shared" si="5"/>
        <v>41</v>
      </c>
      <c r="E18" s="66">
        <f t="shared" si="5"/>
        <v>42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59" priority="6">
      <formula>MONTH(I10)&lt;&gt;OptionCalendrier1mois</formula>
    </cfRule>
  </conditionalFormatting>
  <conditionalFormatting sqref="J10">
    <cfRule type="containsText" dxfId="1058" priority="5" operator="containsText" text="Début">
      <formula>NOT(ISERROR(SEARCH("Début",J10)))</formula>
    </cfRule>
  </conditionalFormatting>
  <conditionalFormatting sqref="B11:H11 B14:H14 B17:H17 B13:D13">
    <cfRule type="expression" dxfId="1057" priority="4">
      <formula>MONTH(B11)&lt;&gt;OptionCalendrier1mois</formula>
    </cfRule>
  </conditionalFormatting>
  <conditionalFormatting sqref="B12:H12">
    <cfRule type="expression" dxfId="1056" priority="3">
      <formula>MONTH(B12)&lt;&gt;OptionCalendrier1mois</formula>
    </cfRule>
  </conditionalFormatting>
  <conditionalFormatting sqref="B15:H15">
    <cfRule type="expression" dxfId="1055" priority="2">
      <formula>MONTH(B15)&lt;&gt;OptionCalendrier1mois</formula>
    </cfRule>
  </conditionalFormatting>
  <conditionalFormatting sqref="B18:H18">
    <cfRule type="expression" dxfId="1054" priority="1">
      <formula>MONTH(B18)&lt;&gt;OptionCalendrier1mois</formula>
    </cfRule>
  </conditionalFormatting>
  <dataValidations count="3">
    <dataValidation allowBlank="1" showDropDown="1" showInputMessage="1" showErrorMessage="1" sqref="H3" xr:uid="{6A384175-EE8C-4701-9D53-4F7C40E25B84}"/>
    <dataValidation allowBlank="1" showInputMessage="1" prompt="Date" sqref="B8:B9 C9:E9 C8:H8" xr:uid="{0D99B2F9-AA37-40F1-9F14-FE373A79E9AF}"/>
    <dataValidation allowBlank="1" showInputMessage="1" prompt="Ajoutez des notes quotidiennes ici" sqref="B19 B10 B13 B16" xr:uid="{DC5764C4-1569-44E6-8511-09F6E09FEFDF}"/>
  </dataValidations>
  <hyperlinks>
    <hyperlink ref="J5" location="Cover!A1" display="Back to Home" xr:uid="{A8A05545-2C1B-41A6-9891-CAF13AD97A9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C6254E-108E-4315-8037-4A45B1C41D4C}">
  <sheetPr codeName="Sheet58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5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 t="s">
        <v>61</v>
      </c>
      <c r="G9" s="66">
        <f>IF(H3="Vendredi",22,IF(ISNUMBER(F9),F9+1,""))</f>
        <v>22</v>
      </c>
      <c r="H9" s="66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24</v>
      </c>
      <c r="C12" s="66">
        <f t="shared" ref="C12:H12" si="1">IF(AND(ISNUMBER(B12), B12&lt;42), B12+1, "")</f>
        <v>25</v>
      </c>
      <c r="D12" s="66">
        <f t="shared" si="1"/>
        <v>26</v>
      </c>
      <c r="E12" s="66">
        <f t="shared" si="1"/>
        <v>27</v>
      </c>
      <c r="F12" s="66">
        <f t="shared" si="1"/>
        <v>28</v>
      </c>
      <c r="G12" s="66">
        <f t="shared" si="1"/>
        <v>29</v>
      </c>
      <c r="H12" s="66">
        <f t="shared" si="1"/>
        <v>30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31</v>
      </c>
      <c r="C15" s="66">
        <f t="shared" ref="C15:H15" si="3">IF(AND(ISNUMBER(B15), B15&lt;42), B15+1, "")</f>
        <v>32</v>
      </c>
      <c r="D15" s="66">
        <f t="shared" si="3"/>
        <v>33</v>
      </c>
      <c r="E15" s="66">
        <f t="shared" si="3"/>
        <v>34</v>
      </c>
      <c r="F15" s="66">
        <f t="shared" si="3"/>
        <v>35</v>
      </c>
      <c r="G15" s="66">
        <f t="shared" si="3"/>
        <v>36</v>
      </c>
      <c r="H15" s="66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38</v>
      </c>
      <c r="C18" s="66">
        <f t="shared" ref="C18:H18" si="5">IF(AND(ISNUMBER(B18), B18&lt;42), B18+1, "")</f>
        <v>39</v>
      </c>
      <c r="D18" s="66">
        <f t="shared" si="5"/>
        <v>40</v>
      </c>
      <c r="E18" s="66">
        <f t="shared" si="5"/>
        <v>41</v>
      </c>
      <c r="F18" s="66">
        <f t="shared" si="5"/>
        <v>42</v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53" priority="6">
      <formula>MONTH(I10)&lt;&gt;OptionCalendrier1mois</formula>
    </cfRule>
  </conditionalFormatting>
  <conditionalFormatting sqref="J10">
    <cfRule type="containsText" dxfId="1052" priority="5" operator="containsText" text="Début">
      <formula>NOT(ISERROR(SEARCH("Début",J10)))</formula>
    </cfRule>
  </conditionalFormatting>
  <conditionalFormatting sqref="B11:H11 B14:H14 B17:H17 B13:D13">
    <cfRule type="expression" dxfId="1051" priority="4">
      <formula>MONTH(B11)&lt;&gt;OptionCalendrier1mois</formula>
    </cfRule>
  </conditionalFormatting>
  <conditionalFormatting sqref="B12:H12">
    <cfRule type="expression" dxfId="1050" priority="3">
      <formula>MONTH(B12)&lt;&gt;OptionCalendrier1mois</formula>
    </cfRule>
  </conditionalFormatting>
  <conditionalFormatting sqref="B15:H15">
    <cfRule type="expression" dxfId="1049" priority="2">
      <formula>MONTH(B15)&lt;&gt;OptionCalendrier1mois</formula>
    </cfRule>
  </conditionalFormatting>
  <conditionalFormatting sqref="B18:H18">
    <cfRule type="expression" dxfId="1048" priority="1">
      <formula>MONTH(B18)&lt;&gt;OptionCalendrier1mois</formula>
    </cfRule>
  </conditionalFormatting>
  <dataValidations count="3">
    <dataValidation allowBlank="1" showInputMessage="1" prompt="Ajoutez des notes quotidiennes ici" sqref="B19 B10 B13 B16" xr:uid="{E60CC5BA-35E8-43B0-9096-0AA3B709B91B}"/>
    <dataValidation allowBlank="1" showInputMessage="1" prompt="Date" sqref="B8:B9 C9:F9 C8:H8" xr:uid="{C57B41E0-0E07-4E3A-A3D2-F1396302F6A0}"/>
    <dataValidation allowBlank="1" showDropDown="1" showInputMessage="1" showErrorMessage="1" sqref="H3" xr:uid="{2B638F59-A27B-43BD-A724-CD88E53CDB73}"/>
  </dataValidations>
  <hyperlinks>
    <hyperlink ref="J5" location="Cover!A1" display="Back to Home" xr:uid="{55929D3A-C0BF-468E-A73E-D3C98980A93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203ED6-1353-4D29-8E66-D63880EFF3F6}">
  <sheetPr codeName="Sheet59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5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 t="s">
        <v>61</v>
      </c>
      <c r="H9" s="66">
        <f>IF(H3="Samedi",22,IF(ISNUMBER(G9),G9+1,""))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23</v>
      </c>
      <c r="C12" s="66">
        <f t="shared" ref="C12:H12" si="1">IF(AND(ISNUMBER(B12), B12&lt;42), B12+1, "")</f>
        <v>24</v>
      </c>
      <c r="D12" s="66">
        <f t="shared" si="1"/>
        <v>25</v>
      </c>
      <c r="E12" s="66">
        <f t="shared" si="1"/>
        <v>26</v>
      </c>
      <c r="F12" s="66">
        <f t="shared" si="1"/>
        <v>27</v>
      </c>
      <c r="G12" s="66">
        <f t="shared" si="1"/>
        <v>28</v>
      </c>
      <c r="H12" s="66">
        <f t="shared" si="1"/>
        <v>29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30</v>
      </c>
      <c r="C15" s="66">
        <f t="shared" ref="C15:H15" si="3">IF(AND(ISNUMBER(B15), B15&lt;42), B15+1, "")</f>
        <v>31</v>
      </c>
      <c r="D15" s="66">
        <f t="shared" si="3"/>
        <v>32</v>
      </c>
      <c r="E15" s="66">
        <f t="shared" si="3"/>
        <v>33</v>
      </c>
      <c r="F15" s="66">
        <f t="shared" si="3"/>
        <v>34</v>
      </c>
      <c r="G15" s="66">
        <f t="shared" si="3"/>
        <v>35</v>
      </c>
      <c r="H15" s="66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37</v>
      </c>
      <c r="C18" s="66">
        <f t="shared" ref="C18:H18" si="5">IF(AND(ISNUMBER(B18), B18&lt;42), B18+1, "")</f>
        <v>38</v>
      </c>
      <c r="D18" s="66">
        <f t="shared" si="5"/>
        <v>39</v>
      </c>
      <c r="E18" s="66">
        <f t="shared" si="5"/>
        <v>40</v>
      </c>
      <c r="F18" s="66">
        <f t="shared" si="5"/>
        <v>41</v>
      </c>
      <c r="G18" s="66">
        <f t="shared" si="5"/>
        <v>42</v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1047" priority="6">
      <formula>MONTH(I10)&lt;&gt;OptionCalendrier1mois</formula>
    </cfRule>
  </conditionalFormatting>
  <conditionalFormatting sqref="J10">
    <cfRule type="containsText" dxfId="1046" priority="5" operator="containsText" text="Début">
      <formula>NOT(ISERROR(SEARCH("Début",J10)))</formula>
    </cfRule>
  </conditionalFormatting>
  <conditionalFormatting sqref="B11:H11 B14:H14 B17:H17 B13:D13">
    <cfRule type="expression" dxfId="1045" priority="4">
      <formula>MONTH(B11)&lt;&gt;OptionCalendrier1mois</formula>
    </cfRule>
  </conditionalFormatting>
  <conditionalFormatting sqref="B12:H12">
    <cfRule type="expression" dxfId="1044" priority="3">
      <formula>MONTH(B12)&lt;&gt;OptionCalendrier1mois</formula>
    </cfRule>
  </conditionalFormatting>
  <conditionalFormatting sqref="B15:H15">
    <cfRule type="expression" dxfId="1043" priority="2">
      <formula>MONTH(B15)&lt;&gt;OptionCalendrier1mois</formula>
    </cfRule>
  </conditionalFormatting>
  <conditionalFormatting sqref="B18:H18">
    <cfRule type="expression" dxfId="1042" priority="1">
      <formula>MONTH(B18)&lt;&gt;OptionCalendrier1mois</formula>
    </cfRule>
  </conditionalFormatting>
  <dataValidations count="3">
    <dataValidation allowBlank="1" showDropDown="1" showInputMessage="1" showErrorMessage="1" sqref="H3" xr:uid="{2C1FD094-AC86-4BEB-9983-E7B1B2C3CF4A}"/>
    <dataValidation allowBlank="1" showInputMessage="1" prompt="Date" sqref="B8:B9 C9:G9 C8:H8" xr:uid="{54C7CCFE-8B4F-452B-A20B-7C69934961CB}"/>
    <dataValidation allowBlank="1" showInputMessage="1" prompt="Ajoutez des notes quotidiennes ici" sqref="B19 B10 B13 B16" xr:uid="{70A2C43B-C75E-4C66-AFE2-3DE4FA12DE5F}"/>
  </dataValidations>
  <hyperlinks>
    <hyperlink ref="J5" location="Cover!A1" display="Back to Home" xr:uid="{94176D5F-76CF-47CA-BB85-94130D03D1B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AE8676-BD37-4E1A-BAB1-F1D7D9844DF4}">
  <sheetPr codeName="Sheet60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60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66" t="s">
        <v>61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IF(H3="Dimanche",22,IF(ISNUMBER(A12),A12+1,""))</f>
        <v>22</v>
      </c>
      <c r="C12" s="66">
        <f t="shared" ref="C12:H12" si="1">IF(AND(ISNUMBER(B12), B12&lt;42), B12+1, "")</f>
        <v>23</v>
      </c>
      <c r="D12" s="66">
        <f t="shared" si="1"/>
        <v>24</v>
      </c>
      <c r="E12" s="66">
        <f t="shared" si="1"/>
        <v>25</v>
      </c>
      <c r="F12" s="66">
        <f t="shared" si="1"/>
        <v>26</v>
      </c>
      <c r="G12" s="66">
        <f t="shared" si="1"/>
        <v>27</v>
      </c>
      <c r="H12" s="66">
        <f t="shared" si="1"/>
        <v>28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29</v>
      </c>
      <c r="C15" s="66">
        <f t="shared" ref="C15:H15" si="3">IF(AND(ISNUMBER(B15), B15&lt;42), B15+1, "")</f>
        <v>30</v>
      </c>
      <c r="D15" s="66">
        <f t="shared" si="3"/>
        <v>31</v>
      </c>
      <c r="E15" s="66">
        <f t="shared" si="3"/>
        <v>32</v>
      </c>
      <c r="F15" s="66">
        <f t="shared" si="3"/>
        <v>33</v>
      </c>
      <c r="G15" s="66">
        <f t="shared" si="3"/>
        <v>34</v>
      </c>
      <c r="H15" s="66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66">
        <f>IF(AND(ISNUMBER(H15), H15&lt;42), H15+1, "")</f>
        <v>36</v>
      </c>
      <c r="C18" s="66">
        <f t="shared" ref="C18:H18" si="5">IF(AND(ISNUMBER(B18), B18&lt;42), B18+1, "")</f>
        <v>37</v>
      </c>
      <c r="D18" s="66">
        <f t="shared" si="5"/>
        <v>38</v>
      </c>
      <c r="E18" s="66">
        <f t="shared" si="5"/>
        <v>39</v>
      </c>
      <c r="F18" s="66">
        <f t="shared" si="5"/>
        <v>40</v>
      </c>
      <c r="G18" s="66">
        <f t="shared" si="5"/>
        <v>41</v>
      </c>
      <c r="H18" s="66">
        <f t="shared" si="5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2:C22"/>
    <mergeCell ref="D22:E22"/>
    <mergeCell ref="F22:G22"/>
    <mergeCell ref="F20:H20"/>
  </mergeCells>
  <conditionalFormatting sqref="I10 I20">
    <cfRule type="expression" dxfId="1041" priority="6">
      <formula>MONTH(I10)&lt;&gt;OptionCalendrier1mois</formula>
    </cfRule>
  </conditionalFormatting>
  <conditionalFormatting sqref="J10">
    <cfRule type="containsText" dxfId="1040" priority="5" operator="containsText" text="Début">
      <formula>NOT(ISERROR(SEARCH("Début",J10)))</formula>
    </cfRule>
  </conditionalFormatting>
  <conditionalFormatting sqref="B11:H11 B14:H14 B17:H17 B13:D13">
    <cfRule type="expression" dxfId="1039" priority="4">
      <formula>MONTH(B11)&lt;&gt;OptionCalendrier1mois</formula>
    </cfRule>
  </conditionalFormatting>
  <conditionalFormatting sqref="C12:H12">
    <cfRule type="expression" dxfId="1038" priority="3">
      <formula>MONTH(C12)&lt;&gt;OptionCalendrier1mois</formula>
    </cfRule>
  </conditionalFormatting>
  <conditionalFormatting sqref="B15:H15">
    <cfRule type="expression" dxfId="1037" priority="2">
      <formula>MONTH(B15)&lt;&gt;OptionCalendrier1mois</formula>
    </cfRule>
  </conditionalFormatting>
  <conditionalFormatting sqref="B18:H18">
    <cfRule type="expression" dxfId="1036" priority="1">
      <formula>MONTH(B18)&lt;&gt;OptionCalendrier1mois</formula>
    </cfRule>
  </conditionalFormatting>
  <dataValidations count="3">
    <dataValidation allowBlank="1" showInputMessage="1" prompt="Ajoutez des notes quotidiennes ici" sqref="B19 B10 B13 B16" xr:uid="{2E5D571C-CC66-4DCA-8438-5A0873B570CE}"/>
    <dataValidation allowBlank="1" showInputMessage="1" prompt="Date" sqref="B8:H9" xr:uid="{B4F1FAAD-8034-4429-B0C8-B0D0C3A7FCE9}"/>
    <dataValidation allowBlank="1" showDropDown="1" showInputMessage="1" showErrorMessage="1" sqref="H3" xr:uid="{3FB2496E-1A35-415C-8BCE-2C68BEB29CCA}"/>
  </dataValidations>
  <hyperlinks>
    <hyperlink ref="J5" location="Cover!A1" display="Back to Home" xr:uid="{9FC2F581-1DF1-4237-90C1-6D3E5758FF8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12F8C-EFB0-415F-B005-B88B540ECEB5}">
  <sheetPr codeName="Sheet61">
    <tabColor theme="4" tint="-0.249977111117893"/>
    <pageSetUpPr autoPageBreaks="0"/>
  </sheetPr>
  <dimension ref="A1:S39"/>
  <sheetViews>
    <sheetView showGridLines="0" zoomScaleNormal="100" workbookViewId="0">
      <selection activeCell="B13" sqref="B13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 t="e">
        <f>C8-1</f>
        <v>#VALUE!</v>
      </c>
      <c r="C8" s="67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 t="s">
        <v>55</v>
      </c>
      <c r="C9" s="66">
        <f>IF(H3="Lundi",1,IF(ISNUMBER(B9),B9+1,""))</f>
        <v>1</v>
      </c>
      <c r="D9" s="66">
        <f>IF(E6="Mardi",1,IF(ISNUMBER(C9),C9+1,""))</f>
        <v>2</v>
      </c>
      <c r="E9" s="66">
        <f>IF(E6="Mercredi",1,IF(ISNUMBER(D9),D9+1,""))</f>
        <v>3</v>
      </c>
      <c r="F9" s="66">
        <f>IF(E6="Jeudi",1,IF(ISNUMBER(E9),E9+1,""))</f>
        <v>4</v>
      </c>
      <c r="G9" s="66">
        <f>IF(E6="Vendredi",1,IF(ISNUMBER(F9),F9+1,""))</f>
        <v>5</v>
      </c>
      <c r="H9" s="66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7</v>
      </c>
      <c r="C12" s="66">
        <f t="shared" ref="C12:H12" si="1">IF(AND(ISNUMBER(B12), B12&lt;21), B12+1, "")</f>
        <v>8</v>
      </c>
      <c r="D12" s="66">
        <f t="shared" si="1"/>
        <v>9</v>
      </c>
      <c r="E12" s="66">
        <f t="shared" si="1"/>
        <v>10</v>
      </c>
      <c r="F12" s="66">
        <f t="shared" si="1"/>
        <v>11</v>
      </c>
      <c r="G12" s="66">
        <f t="shared" si="1"/>
        <v>12</v>
      </c>
      <c r="H12" s="6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14</v>
      </c>
      <c r="C15" s="66">
        <f t="shared" ref="C15:H15" si="3">IF(AND(ISNUMBER(B15), B15&lt;21), B15+1, "")</f>
        <v>15</v>
      </c>
      <c r="D15" s="66">
        <f t="shared" si="3"/>
        <v>16</v>
      </c>
      <c r="E15" s="66">
        <f t="shared" si="3"/>
        <v>17</v>
      </c>
      <c r="F15" s="66">
        <f t="shared" si="3"/>
        <v>18</v>
      </c>
      <c r="G15" s="66">
        <f t="shared" si="3"/>
        <v>19</v>
      </c>
      <c r="H15" s="66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/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21</v>
      </c>
      <c r="C18" s="66" t="str">
        <f t="shared" ref="C18:H18" si="4">IF(AND(ISNUMBER(B18), B18&lt;21), B18+1, "")</f>
        <v/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6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035" priority="6">
      <formula>MONTH(B10)&lt;&gt;OptionCalendrier1mois</formula>
    </cfRule>
  </conditionalFormatting>
  <conditionalFormatting sqref="J10">
    <cfRule type="containsText" dxfId="1034" priority="5" operator="containsText" text="Début">
      <formula>NOT(ISERROR(SEARCH("Début",J10)))</formula>
    </cfRule>
  </conditionalFormatting>
  <conditionalFormatting sqref="B12:H12">
    <cfRule type="expression" dxfId="1033" priority="4">
      <formula>MONTH(B12)&lt;&gt;OptionCalendrier1mois</formula>
    </cfRule>
  </conditionalFormatting>
  <conditionalFormatting sqref="B15:H15">
    <cfRule type="expression" dxfId="1032" priority="3">
      <formula>MONTH(B15)&lt;&gt;OptionCalendrier1mois</formula>
    </cfRule>
  </conditionalFormatting>
  <conditionalFormatting sqref="B18:H18">
    <cfRule type="expression" dxfId="1031" priority="2">
      <formula>MONTH(B18)&lt;&gt;OptionCalendrier1mois</formula>
    </cfRule>
  </conditionalFormatting>
  <conditionalFormatting sqref="C8">
    <cfRule type="expression" dxfId="1030" priority="1">
      <formula>MONTH(C8)&lt;&gt;OptionCalendrier1mois</formula>
    </cfRule>
  </conditionalFormatting>
  <dataValidations xWindow="88" yWindow="563" count="3">
    <dataValidation allowBlank="1" showInputMessage="1" prompt="Date" sqref="B8:B9 D8:H8" xr:uid="{2A8B59BF-E7F7-40AF-8FAD-016FBA5412CE}"/>
    <dataValidation allowBlank="1" showInputMessage="1" prompt="Ajoutez des notes quotidiennes ici" sqref="B10 B13 B16 B19" xr:uid="{64B4B684-F400-432C-80CD-9EB9A3B48857}"/>
    <dataValidation allowBlank="1" showDropDown="1" showInputMessage="1" showErrorMessage="1" sqref="H3" xr:uid="{90975865-6D59-4A8F-B40D-619D8FC25057}"/>
  </dataValidations>
  <hyperlinks>
    <hyperlink ref="J5" location="Cover!A1" display="Back to Home" xr:uid="{DEA59AA8-9BE6-4836-931D-46C1B068EA8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2078E3-2BE0-44F8-A196-90316E173354}">
  <sheetPr codeName="Sheet6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7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 t="s">
        <v>55</v>
      </c>
      <c r="D9" s="66">
        <f>IF(H3="Mardi",1,IF(ISNUMBER(C9),C9+1,""))</f>
        <v>1</v>
      </c>
      <c r="E9" s="66">
        <f>IF(E6="Mercredi",1,IF(ISNUMBER(D9),D9+1,""))</f>
        <v>2</v>
      </c>
      <c r="F9" s="66">
        <f>IF(E6="Jeudi",1,IF(ISNUMBER(E9),E9+1,""))</f>
        <v>3</v>
      </c>
      <c r="G9" s="66">
        <f>IF(E6="Vendredi",1,IF(ISNUMBER(F9),F9+1,""))</f>
        <v>4</v>
      </c>
      <c r="H9" s="66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6</v>
      </c>
      <c r="C12" s="66">
        <f t="shared" ref="C12:H12" si="1">IF(AND(ISNUMBER(B12), B12&lt;21), B12+1, "")</f>
        <v>7</v>
      </c>
      <c r="D12" s="66">
        <f t="shared" si="1"/>
        <v>8</v>
      </c>
      <c r="E12" s="66">
        <f t="shared" si="1"/>
        <v>9</v>
      </c>
      <c r="F12" s="66">
        <f>IF(AND(ISNUMBER(E12), E12&lt;21), E12+1, "")</f>
        <v>10</v>
      </c>
      <c r="G12" s="66">
        <f t="shared" si="1"/>
        <v>11</v>
      </c>
      <c r="H12" s="6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13</v>
      </c>
      <c r="C15" s="66">
        <f t="shared" ref="C15:H15" si="3">IF(AND(ISNUMBER(B15), B15&lt;21), B15+1, "")</f>
        <v>14</v>
      </c>
      <c r="D15" s="66">
        <f t="shared" si="3"/>
        <v>15</v>
      </c>
      <c r="E15" s="66">
        <f t="shared" si="3"/>
        <v>16</v>
      </c>
      <c r="F15" s="66">
        <f t="shared" si="3"/>
        <v>17</v>
      </c>
      <c r="G15" s="66">
        <f t="shared" si="3"/>
        <v>18</v>
      </c>
      <c r="H15" s="66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20</v>
      </c>
      <c r="C18" s="66">
        <f t="shared" ref="C18:H18" si="4">IF(AND(ISNUMBER(B18), B18&lt;21), B18+1, "")</f>
        <v>21</v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B13:D13">
    <cfRule type="expression" dxfId="1029" priority="6">
      <formula>MONTH(B10)&lt;&gt;OptionCalendrier1mois</formula>
    </cfRule>
  </conditionalFormatting>
  <conditionalFormatting sqref="J10">
    <cfRule type="containsText" dxfId="1028" priority="5" operator="containsText" text="Début">
      <formula>NOT(ISERROR(SEARCH("Début",J10)))</formula>
    </cfRule>
  </conditionalFormatting>
  <conditionalFormatting sqref="B12:H12">
    <cfRule type="expression" dxfId="1027" priority="4">
      <formula>MONTH(B12)&lt;&gt;OptionCalendrier1mois</formula>
    </cfRule>
  </conditionalFormatting>
  <conditionalFormatting sqref="B15:H15">
    <cfRule type="expression" dxfId="1026" priority="3">
      <formula>MONTH(B15)&lt;&gt;OptionCalendrier1mois</formula>
    </cfRule>
  </conditionalFormatting>
  <conditionalFormatting sqref="B18:H18">
    <cfRule type="expression" dxfId="1025" priority="2">
      <formula>MONTH(B18)&lt;&gt;OptionCalendrier1mois</formula>
    </cfRule>
  </conditionalFormatting>
  <conditionalFormatting sqref="C8">
    <cfRule type="expression" dxfId="1024" priority="1">
      <formula>MONTH(C8)&lt;&gt;OptionCalendrier1mois</formula>
    </cfRule>
  </conditionalFormatting>
  <dataValidations count="3">
    <dataValidation allowBlank="1" showDropDown="1" showInputMessage="1" showErrorMessage="1" sqref="H3" xr:uid="{438B3967-9B59-4628-BB64-D9D1762FA17F}"/>
    <dataValidation allowBlank="1" showInputMessage="1" prompt="Ajoutez des notes quotidiennes ici" sqref="B10 B13 B16 B19" xr:uid="{FD9EF2C9-EE05-4A4C-A4F9-95EC638897BA}"/>
    <dataValidation allowBlank="1" showInputMessage="1" prompt="Date" sqref="B8:B9 D8:H8 C9" xr:uid="{5210D916-9260-49EB-905A-C15A5561DCBC}"/>
  </dataValidations>
  <hyperlinks>
    <hyperlink ref="J5" location="Cover!A1" display="Back to Home" xr:uid="{E3FFB622-9EE8-477A-AFF7-6CEDEC8A982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992C9-83B6-481A-9D19-97F3196AEBBA}">
  <sheetPr codeName="Sheet6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 t="s">
        <v>55</v>
      </c>
      <c r="E9" s="66">
        <f>IF(H3="Mercredi",1,IF(ISNUMBER(D9),D9+1,""))</f>
        <v>1</v>
      </c>
      <c r="F9" s="66">
        <f>IF(E6="Jeudi",1,IF(ISNUMBER(E9),E9+1,""))</f>
        <v>2</v>
      </c>
      <c r="G9" s="66">
        <f>IF(E6="Vendredi",1,IF(ISNUMBER(F9),F9+1,""))</f>
        <v>3</v>
      </c>
      <c r="H9" s="66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5</v>
      </c>
      <c r="C12" s="66">
        <f t="shared" ref="C12:H12" si="1">IF(AND(ISNUMBER(B12), B12&lt;21), B12+1, "")</f>
        <v>6</v>
      </c>
      <c r="D12" s="66">
        <f t="shared" si="1"/>
        <v>7</v>
      </c>
      <c r="E12" s="66">
        <f t="shared" si="1"/>
        <v>8</v>
      </c>
      <c r="F12" s="66">
        <f t="shared" si="1"/>
        <v>9</v>
      </c>
      <c r="G12" s="66">
        <f t="shared" si="1"/>
        <v>10</v>
      </c>
      <c r="H12" s="6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12</v>
      </c>
      <c r="C15" s="66">
        <f t="shared" ref="C15:H15" si="3">IF(AND(ISNUMBER(B15), B15&lt;21), B15+1, "")</f>
        <v>13</v>
      </c>
      <c r="D15" s="66">
        <f t="shared" si="3"/>
        <v>14</v>
      </c>
      <c r="E15" s="66">
        <f t="shared" si="3"/>
        <v>15</v>
      </c>
      <c r="F15" s="66">
        <f t="shared" si="3"/>
        <v>16</v>
      </c>
      <c r="G15" s="66">
        <f t="shared" si="3"/>
        <v>17</v>
      </c>
      <c r="H15" s="66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19</v>
      </c>
      <c r="C18" s="66">
        <f t="shared" ref="C18:H18" si="4">IF(AND(ISNUMBER(B18), B18&lt;21), B18+1, "")</f>
        <v>20</v>
      </c>
      <c r="D18" s="66">
        <f t="shared" si="4"/>
        <v>21</v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3:D13 B17:H17">
    <cfRule type="expression" dxfId="1023" priority="6">
      <formula>MONTH(B10)&lt;&gt;OptionCalendrier1mois</formula>
    </cfRule>
  </conditionalFormatting>
  <conditionalFormatting sqref="J10">
    <cfRule type="containsText" dxfId="1022" priority="5" operator="containsText" text="Début">
      <formula>NOT(ISERROR(SEARCH("Début",J10)))</formula>
    </cfRule>
  </conditionalFormatting>
  <conditionalFormatting sqref="B12:H12">
    <cfRule type="expression" dxfId="1021" priority="4">
      <formula>MONTH(B12)&lt;&gt;OptionCalendrier1mois</formula>
    </cfRule>
  </conditionalFormatting>
  <conditionalFormatting sqref="B15:H15">
    <cfRule type="expression" dxfId="1020" priority="3">
      <formula>MONTH(B15)&lt;&gt;OptionCalendrier1mois</formula>
    </cfRule>
  </conditionalFormatting>
  <conditionalFormatting sqref="B18:H18">
    <cfRule type="expression" dxfId="1019" priority="2">
      <formula>MONTH(B18)&lt;&gt;OptionCalendrier1mois</formula>
    </cfRule>
  </conditionalFormatting>
  <conditionalFormatting sqref="C8">
    <cfRule type="expression" dxfId="1018" priority="1">
      <formula>MONTH(C8)&lt;&gt;OptionCalendrier1mois</formula>
    </cfRule>
  </conditionalFormatting>
  <dataValidations count="3">
    <dataValidation allowBlank="1" showInputMessage="1" prompt="Date" sqref="B8:B9 D8:H8 C9:D9" xr:uid="{C5C830A9-FDE6-420D-832F-2D0F2B5B92AA}"/>
    <dataValidation allowBlank="1" showInputMessage="1" prompt="Ajoutez des notes quotidiennes ici" sqref="B10 B13 B16 B19" xr:uid="{45B7075A-1214-47A4-8AA7-562397340020}"/>
    <dataValidation allowBlank="1" showDropDown="1" showInputMessage="1" showErrorMessage="1" sqref="H3" xr:uid="{86BEDC95-40D1-4E06-A039-89B37A449A4D}"/>
  </dataValidations>
  <hyperlinks>
    <hyperlink ref="J5" location="Cover!A1" display="Back to Home" xr:uid="{12B1E34A-E104-4125-9480-87F58B01C6C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CC751A-1217-4FE2-8247-81CE0CDF55C9}">
  <sheetPr codeName="Sheet6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 t="s">
        <v>55</v>
      </c>
      <c r="F9" s="66">
        <f>IF(H3="Jeudi",1,IF(ISNUMBER(E9),E9+1,""))</f>
        <v>1</v>
      </c>
      <c r="G9" s="66">
        <f>IF(E6="Vendredi",1,IF(ISNUMBER(F9),F9+1,""))</f>
        <v>2</v>
      </c>
      <c r="H9" s="66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4</v>
      </c>
      <c r="C12" s="66">
        <f t="shared" ref="C12:H12" si="1">IF(AND(ISNUMBER(B12), B12&lt;21), B12+1, "")</f>
        <v>5</v>
      </c>
      <c r="D12" s="66">
        <f t="shared" si="1"/>
        <v>6</v>
      </c>
      <c r="E12" s="66">
        <f t="shared" si="1"/>
        <v>7</v>
      </c>
      <c r="F12" s="66">
        <f t="shared" si="1"/>
        <v>8</v>
      </c>
      <c r="G12" s="66">
        <f t="shared" si="1"/>
        <v>9</v>
      </c>
      <c r="H12" s="6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11</v>
      </c>
      <c r="C15" s="66">
        <f t="shared" ref="C15:H15" si="3">IF(AND(ISNUMBER(B15), B15&lt;21), B15+1, "")</f>
        <v>12</v>
      </c>
      <c r="D15" s="66">
        <f t="shared" si="3"/>
        <v>13</v>
      </c>
      <c r="E15" s="66">
        <f t="shared" si="3"/>
        <v>14</v>
      </c>
      <c r="F15" s="66">
        <f t="shared" si="3"/>
        <v>15</v>
      </c>
      <c r="G15" s="66">
        <f t="shared" si="3"/>
        <v>16</v>
      </c>
      <c r="H15" s="66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18</v>
      </c>
      <c r="C18" s="66">
        <f t="shared" ref="C18:H18" si="4">IF(AND(ISNUMBER(B18), B18&lt;21), B18+1, "")</f>
        <v>19</v>
      </c>
      <c r="D18" s="66">
        <f t="shared" si="4"/>
        <v>20</v>
      </c>
      <c r="E18" s="66">
        <f t="shared" si="4"/>
        <v>21</v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C13:D13 B17:H17">
    <cfRule type="expression" dxfId="1017" priority="6">
      <formula>MONTH(B10)&lt;&gt;OptionCalendrier1mois</formula>
    </cfRule>
  </conditionalFormatting>
  <conditionalFormatting sqref="J10">
    <cfRule type="containsText" dxfId="1016" priority="5" operator="containsText" text="Début">
      <formula>NOT(ISERROR(SEARCH("Début",J10)))</formula>
    </cfRule>
  </conditionalFormatting>
  <conditionalFormatting sqref="B12:H12">
    <cfRule type="expression" dxfId="1015" priority="4">
      <formula>MONTH(B12)&lt;&gt;OptionCalendrier1mois</formula>
    </cfRule>
  </conditionalFormatting>
  <conditionalFormatting sqref="B15:H15">
    <cfRule type="expression" dxfId="1014" priority="3">
      <formula>MONTH(B15)&lt;&gt;OptionCalendrier1mois</formula>
    </cfRule>
  </conditionalFormatting>
  <conditionalFormatting sqref="B18:H18">
    <cfRule type="expression" dxfId="1013" priority="2">
      <formula>MONTH(B18)&lt;&gt;OptionCalendrier1mois</formula>
    </cfRule>
  </conditionalFormatting>
  <conditionalFormatting sqref="C8">
    <cfRule type="expression" dxfId="1012" priority="1">
      <formula>MONTH(C8)&lt;&gt;OptionCalendrier1mois</formula>
    </cfRule>
  </conditionalFormatting>
  <dataValidations count="3">
    <dataValidation allowBlank="1" showDropDown="1" showInputMessage="1" showErrorMessage="1" sqref="H3" xr:uid="{890EFCEC-F617-4293-89AB-484C3463D7DF}"/>
    <dataValidation allowBlank="1" showInputMessage="1" prompt="Ajoutez des notes quotidiennes ici" sqref="B10 B19 B16" xr:uid="{2ADC0F1C-DE9B-49AC-97AD-1B9ADB508F7F}"/>
    <dataValidation allowBlank="1" showInputMessage="1" prompt="Date" sqref="B8:B9 D8:H8 C9:E9" xr:uid="{4CD5E31F-4C01-4B2A-AE75-E6B6C2C15DA9}"/>
  </dataValidations>
  <hyperlinks>
    <hyperlink ref="J5" location="Cover!A1" display="Back to Home" xr:uid="{52C4A06F-C541-4627-BAE2-AC512D53D06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0BE7E9-EBA3-4371-858A-109B577D396F}">
  <sheetPr codeName="Sheet6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1" max="11" width="3.4414062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 t="s">
        <v>55</v>
      </c>
      <c r="G9" s="66">
        <f>IF(H3="Vendredi",1,IF(ISNUMBER(F9),F9+1,""))</f>
        <v>1</v>
      </c>
      <c r="H9" s="66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3</v>
      </c>
      <c r="C12" s="66">
        <f t="shared" ref="C12:H12" si="1">IF(AND(ISNUMBER(B12), B12&lt;21), B12+1, "")</f>
        <v>4</v>
      </c>
      <c r="D12" s="66">
        <f t="shared" si="1"/>
        <v>5</v>
      </c>
      <c r="E12" s="66">
        <f t="shared" si="1"/>
        <v>6</v>
      </c>
      <c r="F12" s="66">
        <f t="shared" si="1"/>
        <v>7</v>
      </c>
      <c r="G12" s="66">
        <f t="shared" si="1"/>
        <v>8</v>
      </c>
      <c r="H12" s="6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10</v>
      </c>
      <c r="C15" s="66">
        <f t="shared" ref="C15:H15" si="3">IF(AND(ISNUMBER(B15), B15&lt;21), B15+1, "")</f>
        <v>11</v>
      </c>
      <c r="D15" s="66">
        <f t="shared" si="3"/>
        <v>12</v>
      </c>
      <c r="E15" s="66">
        <f t="shared" si="3"/>
        <v>13</v>
      </c>
      <c r="F15" s="66">
        <f t="shared" si="3"/>
        <v>14</v>
      </c>
      <c r="G15" s="66">
        <f t="shared" si="3"/>
        <v>15</v>
      </c>
      <c r="H15" s="66">
        <f t="shared" si="3"/>
        <v>16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17</v>
      </c>
      <c r="C18" s="66">
        <f t="shared" ref="C18:H18" si="4">IF(AND(ISNUMBER(B18), B18&lt;21), B18+1, "")</f>
        <v>18</v>
      </c>
      <c r="D18" s="66">
        <f t="shared" si="4"/>
        <v>19</v>
      </c>
      <c r="E18" s="66">
        <f t="shared" si="4"/>
        <v>20</v>
      </c>
      <c r="F18" s="66">
        <f t="shared" si="4"/>
        <v>21</v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D13 B17:H17">
    <cfRule type="expression" dxfId="1011" priority="6">
      <formula>MONTH(B10)&lt;&gt;OptionCalendrier1mois</formula>
    </cfRule>
  </conditionalFormatting>
  <conditionalFormatting sqref="J10">
    <cfRule type="containsText" dxfId="1010" priority="5" operator="containsText" text="Début">
      <formula>NOT(ISERROR(SEARCH("Début",J10)))</formula>
    </cfRule>
  </conditionalFormatting>
  <conditionalFormatting sqref="B12:H12">
    <cfRule type="expression" dxfId="1009" priority="4">
      <formula>MONTH(B12)&lt;&gt;OptionCalendrier1mois</formula>
    </cfRule>
  </conditionalFormatting>
  <conditionalFormatting sqref="B15:H15">
    <cfRule type="expression" dxfId="1008" priority="3">
      <formula>MONTH(B15)&lt;&gt;OptionCalendrier1mois</formula>
    </cfRule>
  </conditionalFormatting>
  <conditionalFormatting sqref="B18:H18">
    <cfRule type="expression" dxfId="1007" priority="2">
      <formula>MONTH(B18)&lt;&gt;OptionCalendrier1mois</formula>
    </cfRule>
  </conditionalFormatting>
  <conditionalFormatting sqref="C8">
    <cfRule type="expression" dxfId="1006" priority="1">
      <formula>MONTH(C8)&lt;&gt;OptionCalendrier1mois</formula>
    </cfRule>
  </conditionalFormatting>
  <dataValidations count="3">
    <dataValidation allowBlank="1" showInputMessage="1" prompt="Date" sqref="B8:B9 D8:H8 C9:F9" xr:uid="{B58C9924-5CF9-4B5B-89A0-B15B7490E18E}"/>
    <dataValidation allowBlank="1" showInputMessage="1" prompt="Ajoutez des notes quotidiennes ici" sqref="B10 B19 B16" xr:uid="{67E21E6F-A6B5-4CAD-A252-561ECCFF22E6}"/>
    <dataValidation allowBlank="1" showDropDown="1" showInputMessage="1" showErrorMessage="1" sqref="H3" xr:uid="{405BEAC0-ED1D-48B5-809B-0F758CCE48B2}"/>
  </dataValidations>
  <hyperlinks>
    <hyperlink ref="J5" location="Cover!A1" display="Back to Home" xr:uid="{CE69B640-1753-435A-909C-DFA4A09E5DD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034E65-CF4D-45DE-AE65-0399396CA949}">
  <sheetPr codeName="Sheet6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 t="s">
        <v>55</v>
      </c>
      <c r="H9" s="6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2</v>
      </c>
      <c r="C12" s="66">
        <f t="shared" ref="C12:H12" si="1">IF(AND(ISNUMBER(B12), B12&lt;21), B12+1, "")</f>
        <v>3</v>
      </c>
      <c r="D12" s="66">
        <f t="shared" si="1"/>
        <v>4</v>
      </c>
      <c r="E12" s="66">
        <f t="shared" si="1"/>
        <v>5</v>
      </c>
      <c r="F12" s="66">
        <f t="shared" si="1"/>
        <v>6</v>
      </c>
      <c r="G12" s="66">
        <f t="shared" si="1"/>
        <v>7</v>
      </c>
      <c r="H12" s="6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9</v>
      </c>
      <c r="C15" s="66">
        <f t="shared" ref="C15:H15" si="3">IF(AND(ISNUMBER(B15), B15&lt;21), B15+1, "")</f>
        <v>10</v>
      </c>
      <c r="D15" s="66">
        <f t="shared" si="3"/>
        <v>11</v>
      </c>
      <c r="E15" s="66">
        <f t="shared" si="3"/>
        <v>12</v>
      </c>
      <c r="F15" s="66">
        <f t="shared" si="3"/>
        <v>13</v>
      </c>
      <c r="G15" s="66">
        <f t="shared" si="3"/>
        <v>14</v>
      </c>
      <c r="H15" s="66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16</v>
      </c>
      <c r="C18" s="66">
        <f t="shared" ref="C18:H18" si="4">IF(AND(ISNUMBER(B18), B18&lt;21), B18+1, "")</f>
        <v>17</v>
      </c>
      <c r="D18" s="66">
        <f t="shared" si="4"/>
        <v>18</v>
      </c>
      <c r="E18" s="66">
        <f t="shared" si="4"/>
        <v>19</v>
      </c>
      <c r="F18" s="66">
        <f t="shared" si="4"/>
        <v>20</v>
      </c>
      <c r="G18" s="66">
        <f t="shared" si="4"/>
        <v>21</v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7:H17">
    <cfRule type="expression" dxfId="1005" priority="6">
      <formula>MONTH(B10)&lt;&gt;OptionCalendrier1mois</formula>
    </cfRule>
  </conditionalFormatting>
  <conditionalFormatting sqref="J10">
    <cfRule type="containsText" dxfId="1004" priority="5" operator="containsText" text="Début">
      <formula>NOT(ISERROR(SEARCH("Début",J10)))</formula>
    </cfRule>
  </conditionalFormatting>
  <conditionalFormatting sqref="B12:H12">
    <cfRule type="expression" dxfId="1003" priority="4">
      <formula>MONTH(B12)&lt;&gt;OptionCalendrier1mois</formula>
    </cfRule>
  </conditionalFormatting>
  <conditionalFormatting sqref="B15:H15">
    <cfRule type="expression" dxfId="1002" priority="3">
      <formula>MONTH(B15)&lt;&gt;OptionCalendrier1mois</formula>
    </cfRule>
  </conditionalFormatting>
  <conditionalFormatting sqref="B18:H18">
    <cfRule type="expression" dxfId="1001" priority="2">
      <formula>MONTH(B18)&lt;&gt;OptionCalendrier1mois</formula>
    </cfRule>
  </conditionalFormatting>
  <conditionalFormatting sqref="C8">
    <cfRule type="expression" dxfId="1000" priority="1">
      <formula>MONTH(C8)&lt;&gt;OptionCalendrier1mois</formula>
    </cfRule>
  </conditionalFormatting>
  <dataValidations count="3">
    <dataValidation allowBlank="1" showDropDown="1" showInputMessage="1" showErrorMessage="1" sqref="H3" xr:uid="{5C4C3B6F-72BC-4DB4-A304-8642EB4C995E}"/>
    <dataValidation allowBlank="1" showInputMessage="1" prompt="Ajoutez des notes quotidiennes ici" sqref="B10 B19 B16" xr:uid="{D22CBFA5-90E5-4001-B2FE-CE49DAE7494A}"/>
    <dataValidation allowBlank="1" showInputMessage="1" prompt="Date" sqref="B8:B9 D8:H8 C9:G9" xr:uid="{DDCC7963-5FC5-4006-BA64-57A4ED15532C}"/>
  </dataValidations>
  <hyperlinks>
    <hyperlink ref="J5" location="Cover!A1" display="Back to Home" xr:uid="{0B8702DA-1BA0-4C40-BCC9-B86BE88FE37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A88A99-CD58-4F3F-A494-00F05955AF4D}">
  <sheetPr codeName="Sheet6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39</v>
      </c>
      <c r="C3" s="62" t="s">
        <v>77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66" t="s">
        <v>55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IF(H3="Dimanche",1,IF(ISNUMBER(A12),A12+1,""))</f>
        <v>1</v>
      </c>
      <c r="C12" s="66">
        <f t="shared" ref="C12:H12" si="1">IF(AND(ISNUMBER(B12), B12&lt;21), B12+1, "")</f>
        <v>2</v>
      </c>
      <c r="D12" s="66">
        <f t="shared" si="1"/>
        <v>3</v>
      </c>
      <c r="E12" s="66">
        <f t="shared" si="1"/>
        <v>4</v>
      </c>
      <c r="F12" s="66">
        <f t="shared" si="1"/>
        <v>5</v>
      </c>
      <c r="G12" s="66">
        <f t="shared" si="1"/>
        <v>6</v>
      </c>
      <c r="H12" s="6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8</v>
      </c>
      <c r="C15" s="66">
        <f t="shared" ref="C15:H15" si="3">IF(AND(ISNUMBER(B15), B15&lt;21), B15+1, "")</f>
        <v>9</v>
      </c>
      <c r="D15" s="66">
        <f t="shared" si="3"/>
        <v>10</v>
      </c>
      <c r="E15" s="66">
        <f t="shared" si="3"/>
        <v>11</v>
      </c>
      <c r="F15" s="66">
        <f t="shared" si="3"/>
        <v>12</v>
      </c>
      <c r="G15" s="66">
        <f t="shared" si="3"/>
        <v>13</v>
      </c>
      <c r="H15" s="66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15</v>
      </c>
      <c r="C18" s="66">
        <f t="shared" ref="C18:H18" si="5">IF(AND(ISNUMBER(B18), B18&lt;21), B18+1, "")</f>
        <v>16</v>
      </c>
      <c r="D18" s="66">
        <f t="shared" si="5"/>
        <v>17</v>
      </c>
      <c r="E18" s="66">
        <f t="shared" si="5"/>
        <v>18</v>
      </c>
      <c r="F18" s="66">
        <f t="shared" si="5"/>
        <v>19</v>
      </c>
      <c r="G18" s="66">
        <f t="shared" si="5"/>
        <v>20</v>
      </c>
      <c r="H18" s="6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56</v>
      </c>
      <c r="E22" s="122"/>
      <c r="F22" s="121" t="s">
        <v>57</v>
      </c>
      <c r="G22" s="122"/>
      <c r="H22" s="94" t="s">
        <v>13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279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F20:H20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7:H17">
    <cfRule type="expression" dxfId="999" priority="6">
      <formula>MONTH(B10)&lt;&gt;OptionCalendrier1mois</formula>
    </cfRule>
  </conditionalFormatting>
  <conditionalFormatting sqref="J10">
    <cfRule type="containsText" dxfId="998" priority="5" operator="containsText" text="Début">
      <formula>NOT(ISERROR(SEARCH("Début",J10)))</formula>
    </cfRule>
  </conditionalFormatting>
  <conditionalFormatting sqref="C12:H12">
    <cfRule type="expression" dxfId="997" priority="4">
      <formula>MONTH(C12)&lt;&gt;OptionCalendrier1mois</formula>
    </cfRule>
  </conditionalFormatting>
  <conditionalFormatting sqref="B15:H15">
    <cfRule type="expression" dxfId="996" priority="3">
      <formula>MONTH(B15)&lt;&gt;OptionCalendrier1mois</formula>
    </cfRule>
  </conditionalFormatting>
  <conditionalFormatting sqref="B18:H18">
    <cfRule type="expression" dxfId="995" priority="2">
      <formula>MONTH(B18)&lt;&gt;OptionCalendrier1mois</formula>
    </cfRule>
  </conditionalFormatting>
  <conditionalFormatting sqref="C8">
    <cfRule type="expression" dxfId="994" priority="1">
      <formula>MONTH(C8)&lt;&gt;OptionCalendrier1mois</formula>
    </cfRule>
  </conditionalFormatting>
  <dataValidations count="3">
    <dataValidation allowBlank="1" showInputMessage="1" prompt="Date" sqref="B8:B9 D8:H8 C9:H9" xr:uid="{9B3C80FB-68EF-4B3D-A55D-3E71D953546A}"/>
    <dataValidation allowBlank="1" showInputMessage="1" prompt="Ajoutez des notes quotidiennes ici" sqref="B10 B19 B16" xr:uid="{7CDFA308-C819-4CB2-A464-B85CFB889681}"/>
    <dataValidation allowBlank="1" showDropDown="1" showInputMessage="1" showErrorMessage="1" sqref="H3" xr:uid="{1E937EA6-5C94-4F4D-98AC-C5BEA13083AA}"/>
  </dataValidations>
  <hyperlinks>
    <hyperlink ref="J5" location="Cover!A1" display="Back to Home" xr:uid="{ED0DC441-76EF-402E-8533-2BFF5826199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52B12-135B-4B94-B03F-97469E6976AA}">
  <sheetPr codeName="Sheet6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 t="e">
        <f>C8-1</f>
        <v>#VALUE!</v>
      </c>
      <c r="C8" s="67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 t="s">
        <v>61</v>
      </c>
      <c r="C9" s="66">
        <f>IF(H3="Lundi",22,IF(ISNUMBER(B9),B9+1,""))</f>
        <v>22</v>
      </c>
      <c r="D9" s="66">
        <f>IF(E6="Mardi",22,IF(ISNUMBER(C9),C9+1,""))</f>
        <v>23</v>
      </c>
      <c r="E9" s="66">
        <f>IF(E6="Mercredi",22,IF(ISNUMBER(D9),D9+1,""))</f>
        <v>24</v>
      </c>
      <c r="F9" s="66">
        <f>IF(E6="Jeudi",22,IF(ISNUMBER(E9),E9+1,""))</f>
        <v>25</v>
      </c>
      <c r="G9" s="66">
        <f>IF(E6="Vendredi",22,IF(ISNUMBER(F9),F9+1,""))</f>
        <v>26</v>
      </c>
      <c r="H9" s="66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28</v>
      </c>
      <c r="C12" s="66">
        <f t="shared" ref="C12:H12" si="1">IF(AND(ISNUMBER(B12), B12&lt;42), B12+1, "")</f>
        <v>29</v>
      </c>
      <c r="D12" s="66">
        <f t="shared" si="1"/>
        <v>30</v>
      </c>
      <c r="E12" s="66">
        <f t="shared" si="1"/>
        <v>31</v>
      </c>
      <c r="F12" s="66">
        <f t="shared" si="1"/>
        <v>32</v>
      </c>
      <c r="G12" s="66">
        <f t="shared" si="1"/>
        <v>33</v>
      </c>
      <c r="H12" s="66">
        <f t="shared" si="1"/>
        <v>34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35</v>
      </c>
      <c r="C15" s="66">
        <f t="shared" ref="C15:H15" si="3">IF(AND(ISNUMBER(B15), B15&lt;42), B15+1, "")</f>
        <v>36</v>
      </c>
      <c r="D15" s="66">
        <f t="shared" si="3"/>
        <v>37</v>
      </c>
      <c r="E15" s="66">
        <f t="shared" si="3"/>
        <v>38</v>
      </c>
      <c r="F15" s="66">
        <f t="shared" si="3"/>
        <v>39</v>
      </c>
      <c r="G15" s="66">
        <f t="shared" si="3"/>
        <v>40</v>
      </c>
      <c r="H15" s="66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/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42</v>
      </c>
      <c r="C18" s="66" t="str">
        <f t="shared" ref="C18:H18" si="4">IF(AND(ISNUMBER(B18), B18&lt;42), B18+1, "")</f>
        <v/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 t="s">
        <v>19</v>
      </c>
      <c r="D19" s="68"/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93" priority="7">
      <formula>MONTH(I10)&lt;&gt;OptionCalendrier1mois</formula>
    </cfRule>
  </conditionalFormatting>
  <conditionalFormatting sqref="J10">
    <cfRule type="containsText" dxfId="992" priority="6" operator="containsText" text="Début">
      <formula>NOT(ISERROR(SEARCH("Début",J10)))</formula>
    </cfRule>
  </conditionalFormatting>
  <conditionalFormatting sqref="B11:H11 B14:H14 B17:H17 B13:D13">
    <cfRule type="expression" dxfId="991" priority="5">
      <formula>MONTH(B11)&lt;&gt;OptionCalendrier1mois</formula>
    </cfRule>
  </conditionalFormatting>
  <conditionalFormatting sqref="B12:H12">
    <cfRule type="expression" dxfId="990" priority="4">
      <formula>MONTH(B12)&lt;&gt;OptionCalendrier1mois</formula>
    </cfRule>
  </conditionalFormatting>
  <conditionalFormatting sqref="B15:H15">
    <cfRule type="expression" dxfId="989" priority="3">
      <formula>MONTH(B15)&lt;&gt;OptionCalendrier1mois</formula>
    </cfRule>
  </conditionalFormatting>
  <conditionalFormatting sqref="B18:H18">
    <cfRule type="expression" dxfId="988" priority="2">
      <formula>MONTH(B18)&lt;&gt;OptionCalendrier1mois</formula>
    </cfRule>
  </conditionalFormatting>
  <conditionalFormatting sqref="C8">
    <cfRule type="expression" dxfId="987" priority="1">
      <formula>MONTH(C8)&lt;&gt;OptionCalendrier1mois</formula>
    </cfRule>
  </conditionalFormatting>
  <dataValidations count="3">
    <dataValidation allowBlank="1" showInputMessage="1" prompt="Ajoutez des notes quotidiennes ici" sqref="B19 B10 B13 B16" xr:uid="{FCC83DB8-B0B9-43A5-898A-DED90DE7F989}"/>
    <dataValidation allowBlank="1" showInputMessage="1" prompt="Date" sqref="B8:B9 D8:H8" xr:uid="{4634B2F0-C676-40C9-AB7C-71B78C6BD59C}"/>
    <dataValidation allowBlank="1" showDropDown="1" showInputMessage="1" showErrorMessage="1" sqref="H3" xr:uid="{9F13E420-DDEE-440F-BB61-07B6484AE7A0}"/>
  </dataValidations>
  <hyperlinks>
    <hyperlink ref="J5" location="Cover!A1" display="Back to Home" xr:uid="{EAD7C1DB-6424-4350-959B-C809D237BB3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A1AA8A-B5C0-4A31-A55C-A370203093D5}">
  <sheetPr codeName="Sheet6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25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7" t="e">
        <f>D8-1</f>
        <v>#VALUE!</v>
      </c>
      <c r="D8" s="67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/>
      <c r="C9" s="66" t="s">
        <v>61</v>
      </c>
      <c r="D9" s="66">
        <f>IF(H3="Mardi",22,IF(ISNUMBER(C9),C9+1,""))</f>
        <v>22</v>
      </c>
      <c r="E9" s="66">
        <f>IF(E6="Mercredi",22,IF(ISNUMBER(D9),D9+1,""))</f>
        <v>23</v>
      </c>
      <c r="F9" s="66">
        <f>IF(E6="Jeudi",22,IF(ISNUMBER(E9),E9+1,""))</f>
        <v>24</v>
      </c>
      <c r="G9" s="66">
        <f>IF(E6="Vendredi",22,IF(ISNUMBER(F9),F9+1,""))</f>
        <v>25</v>
      </c>
      <c r="H9" s="66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27</v>
      </c>
      <c r="C12" s="66">
        <f t="shared" ref="C12:H12" si="1">IF(AND(ISNUMBER(B12), B12&lt;42), B12+1, "")</f>
        <v>28</v>
      </c>
      <c r="D12" s="66">
        <f t="shared" si="1"/>
        <v>29</v>
      </c>
      <c r="E12" s="66">
        <f t="shared" si="1"/>
        <v>30</v>
      </c>
      <c r="F12" s="66">
        <f t="shared" si="1"/>
        <v>31</v>
      </c>
      <c r="G12" s="66">
        <f t="shared" si="1"/>
        <v>32</v>
      </c>
      <c r="H12" s="66">
        <f t="shared" si="1"/>
        <v>33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34</v>
      </c>
      <c r="C15" s="66">
        <f t="shared" ref="C15:H15" si="3">IF(AND(ISNUMBER(B15), B15&lt;42), B15+1, "")</f>
        <v>35</v>
      </c>
      <c r="D15" s="66">
        <f t="shared" si="3"/>
        <v>36</v>
      </c>
      <c r="E15" s="66">
        <f t="shared" si="3"/>
        <v>37</v>
      </c>
      <c r="F15" s="66">
        <f t="shared" si="3"/>
        <v>38</v>
      </c>
      <c r="G15" s="66">
        <f t="shared" si="3"/>
        <v>39</v>
      </c>
      <c r="H15" s="66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41</v>
      </c>
      <c r="C18" s="66">
        <f t="shared" ref="C18:H18" si="4">IF(AND(ISNUMBER(B18), B18&lt;42), B18+1, "")</f>
        <v>42</v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 t="s">
        <v>19</v>
      </c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86" priority="8">
      <formula>MONTH(I10)&lt;&gt;OptionCalendrier1mois</formula>
    </cfRule>
  </conditionalFormatting>
  <conditionalFormatting sqref="J10">
    <cfRule type="containsText" dxfId="985" priority="7" operator="containsText" text="Début">
      <formula>NOT(ISERROR(SEARCH("Début",J10)))</formula>
    </cfRule>
  </conditionalFormatting>
  <conditionalFormatting sqref="B11:H11 B14:H14 B17:H17 B13:D13">
    <cfRule type="expression" dxfId="984" priority="6">
      <formula>MONTH(B11)&lt;&gt;OptionCalendrier1mois</formula>
    </cfRule>
  </conditionalFormatting>
  <conditionalFormatting sqref="B12:H12">
    <cfRule type="expression" dxfId="983" priority="5">
      <formula>MONTH(B12)&lt;&gt;OptionCalendrier1mois</formula>
    </cfRule>
  </conditionalFormatting>
  <conditionalFormatting sqref="B15:H15">
    <cfRule type="expression" dxfId="982" priority="4">
      <formula>MONTH(B15)&lt;&gt;OptionCalendrier1mois</formula>
    </cfRule>
  </conditionalFormatting>
  <conditionalFormatting sqref="B18:H18">
    <cfRule type="expression" dxfId="981" priority="3">
      <formula>MONTH(B18)&lt;&gt;OptionCalendrier1mois</formula>
    </cfRule>
  </conditionalFormatting>
  <conditionalFormatting sqref="C8">
    <cfRule type="expression" dxfId="980" priority="2">
      <formula>MONTH(C8)&lt;&gt;OptionCalendrier1mois</formula>
    </cfRule>
  </conditionalFormatting>
  <conditionalFormatting sqref="D8">
    <cfRule type="expression" dxfId="979" priority="1">
      <formula>MONTH(D8)&lt;&gt;OptionCalendrier1mois</formula>
    </cfRule>
  </conditionalFormatting>
  <dataValidations count="3">
    <dataValidation allowBlank="1" showDropDown="1" showInputMessage="1" showErrorMessage="1" sqref="H3" xr:uid="{1BE6555D-2E72-4398-8236-39556656CA3C}"/>
    <dataValidation allowBlank="1" showInputMessage="1" prompt="Date" sqref="B8:B9 C9 E8:H8" xr:uid="{6771228B-6BEC-4D6A-8408-D3142A3A2C64}"/>
    <dataValidation allowBlank="1" showInputMessage="1" prompt="Ajoutez des notes quotidiennes ici" sqref="B19 B10 B13 B16" xr:uid="{1747B339-C58C-4473-80F4-E4B90ECCB6C7}"/>
  </dataValidations>
  <hyperlinks>
    <hyperlink ref="J5" location="Cover!A1" display="Back to Home" xr:uid="{75A44D57-39C6-45D2-BBE3-5BA6B574AE3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8E135-2758-46E5-AEB0-E30C97AFD465}">
  <sheetPr codeName="Sheet70">
    <tabColor theme="4" tint="-0.249977111117893"/>
    <pageSetUpPr autoPageBreaks="0"/>
  </sheetPr>
  <dimension ref="A1:S39"/>
  <sheetViews>
    <sheetView showGridLines="0" zoomScaleNormal="100" workbookViewId="0">
      <selection activeCell="J19" sqref="J19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7"/>
      <c r="D8" s="67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 t="s">
        <v>61</v>
      </c>
      <c r="E9" s="66">
        <f>IF(H3="Mercredi",22,IF(ISNUMBER(D9),D9+1,""))</f>
        <v>22</v>
      </c>
      <c r="F9" s="66">
        <f>IF(E6="Jeudi",22,IF(ISNUMBER(E9),E9+1,""))</f>
        <v>23</v>
      </c>
      <c r="G9" s="66">
        <f>IF(E6="Vendredi",22,IF(ISNUMBER(F9),F9+1,""))</f>
        <v>24</v>
      </c>
      <c r="H9" s="66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26</v>
      </c>
      <c r="C12" s="66">
        <f t="shared" ref="C12:H12" si="1">IF(AND(ISNUMBER(B12), B12&lt;42), B12+1, "")</f>
        <v>27</v>
      </c>
      <c r="D12" s="66">
        <f t="shared" si="1"/>
        <v>28</v>
      </c>
      <c r="E12" s="66">
        <f t="shared" si="1"/>
        <v>29</v>
      </c>
      <c r="F12" s="66">
        <f t="shared" si="1"/>
        <v>30</v>
      </c>
      <c r="G12" s="66">
        <f t="shared" si="1"/>
        <v>31</v>
      </c>
      <c r="H12" s="66">
        <f t="shared" si="1"/>
        <v>32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33</v>
      </c>
      <c r="C15" s="66">
        <f t="shared" ref="C15:H15" si="3">IF(AND(ISNUMBER(B15), B15&lt;42), B15+1, "")</f>
        <v>34</v>
      </c>
      <c r="D15" s="66">
        <f t="shared" si="3"/>
        <v>35</v>
      </c>
      <c r="E15" s="66">
        <f t="shared" si="3"/>
        <v>36</v>
      </c>
      <c r="F15" s="66">
        <f t="shared" si="3"/>
        <v>37</v>
      </c>
      <c r="G15" s="66">
        <f t="shared" si="3"/>
        <v>38</v>
      </c>
      <c r="H15" s="66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40</v>
      </c>
      <c r="C18" s="66">
        <f t="shared" ref="C18:H18" si="4">IF(AND(ISNUMBER(B18), B18&lt;42), B18+1, "")</f>
        <v>41</v>
      </c>
      <c r="D18" s="66">
        <f t="shared" si="4"/>
        <v>42</v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 t="s">
        <v>19</v>
      </c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78" priority="8">
      <formula>MONTH(I10)&lt;&gt;OptionCalendrier1mois</formula>
    </cfRule>
  </conditionalFormatting>
  <conditionalFormatting sqref="J10">
    <cfRule type="containsText" dxfId="977" priority="7" operator="containsText" text="Début">
      <formula>NOT(ISERROR(SEARCH("Début",J10)))</formula>
    </cfRule>
  </conditionalFormatting>
  <conditionalFormatting sqref="B11:H11 B14:H14 B13:D13 B17:H17">
    <cfRule type="expression" dxfId="976" priority="6">
      <formula>MONTH(B11)&lt;&gt;OptionCalendrier1mois</formula>
    </cfRule>
  </conditionalFormatting>
  <conditionalFormatting sqref="B12:H12">
    <cfRule type="expression" dxfId="975" priority="5">
      <formula>MONTH(B12)&lt;&gt;OptionCalendrier1mois</formula>
    </cfRule>
  </conditionalFormatting>
  <conditionalFormatting sqref="B15:H15">
    <cfRule type="expression" dxfId="974" priority="4">
      <formula>MONTH(B15)&lt;&gt;OptionCalendrier1mois</formula>
    </cfRule>
  </conditionalFormatting>
  <conditionalFormatting sqref="B18:H18">
    <cfRule type="expression" dxfId="973" priority="3">
      <formula>MONTH(B18)&lt;&gt;OptionCalendrier1mois</formula>
    </cfRule>
  </conditionalFormatting>
  <conditionalFormatting sqref="C8">
    <cfRule type="expression" dxfId="972" priority="2">
      <formula>MONTH(C8)&lt;&gt;OptionCalendrier1mois</formula>
    </cfRule>
  </conditionalFormatting>
  <conditionalFormatting sqref="D8">
    <cfRule type="expression" dxfId="971" priority="1">
      <formula>MONTH(D8)&lt;&gt;OptionCalendrier1mois</formula>
    </cfRule>
  </conditionalFormatting>
  <dataValidations count="3">
    <dataValidation allowBlank="1" showInputMessage="1" prompt="Ajoutez des notes quotidiennes ici" sqref="B19 B10 B13 B16" xr:uid="{44F07B4D-9FE0-416D-AD31-D89BF98AED64}"/>
    <dataValidation allowBlank="1" showInputMessage="1" prompt="Date" sqref="B8:B9 C9:D9 E8:H8" xr:uid="{2CF734F6-9361-4E01-AAB3-D1EAECCF168B}"/>
    <dataValidation allowBlank="1" showDropDown="1" showInputMessage="1" showErrorMessage="1" sqref="H3" xr:uid="{776F14B7-ECFA-4283-B149-1EF0E5993424}"/>
  </dataValidations>
  <hyperlinks>
    <hyperlink ref="J5" location="Cover!A1" display="Back to Home" xr:uid="{0BCA75BB-D66A-4E6E-968D-D3DCFB8F148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8EE66F-92F8-4506-8D8D-B6F58EA04285}">
  <sheetPr codeName="Sheet7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27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7"/>
      <c r="D8" s="67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 t="s">
        <v>61</v>
      </c>
      <c r="F9" s="66">
        <f>IF(H3="Jeudi",22,IF(ISNUMBER(E9),E9+1,""))</f>
        <v>22</v>
      </c>
      <c r="G9" s="66">
        <f>IF(E6="Vendredi",22,IF(ISNUMBER(F9),F9+1,""))</f>
        <v>23</v>
      </c>
      <c r="H9" s="66">
        <f>IF(E6="Samedi",22,IF(ISNUMBER(G9),G9+1,""))</f>
        <v>24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25</v>
      </c>
      <c r="C12" s="66">
        <f t="shared" ref="C12:H12" si="1">IF(AND(ISNUMBER(B12), B12&lt;42), B12+1, "")</f>
        <v>26</v>
      </c>
      <c r="D12" s="66">
        <f t="shared" si="1"/>
        <v>27</v>
      </c>
      <c r="E12" s="66">
        <f t="shared" si="1"/>
        <v>28</v>
      </c>
      <c r="F12" s="66">
        <f t="shared" si="1"/>
        <v>29</v>
      </c>
      <c r="G12" s="66">
        <f t="shared" si="1"/>
        <v>30</v>
      </c>
      <c r="H12" s="66">
        <f t="shared" si="1"/>
        <v>31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32</v>
      </c>
      <c r="C15" s="66">
        <f t="shared" ref="C15:H15" si="3">IF(AND(ISNUMBER(B15), B15&lt;42), B15+1, "")</f>
        <v>33</v>
      </c>
      <c r="D15" s="66">
        <f t="shared" si="3"/>
        <v>34</v>
      </c>
      <c r="E15" s="66">
        <f t="shared" si="3"/>
        <v>35</v>
      </c>
      <c r="F15" s="66">
        <f t="shared" si="3"/>
        <v>36</v>
      </c>
      <c r="G15" s="66">
        <f t="shared" si="3"/>
        <v>37</v>
      </c>
      <c r="H15" s="66">
        <f t="shared" si="3"/>
        <v>38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39</v>
      </c>
      <c r="C18" s="66">
        <f t="shared" ref="C18:H18" si="4">IF(AND(ISNUMBER(B18), B18&lt;42), B18+1, "")</f>
        <v>40</v>
      </c>
      <c r="D18" s="66">
        <f t="shared" si="4"/>
        <v>41</v>
      </c>
      <c r="E18" s="66">
        <f t="shared" si="4"/>
        <v>42</v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19</v>
      </c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70" priority="8">
      <formula>MONTH(I10)&lt;&gt;OptionCalendrier1mois</formula>
    </cfRule>
  </conditionalFormatting>
  <conditionalFormatting sqref="J10">
    <cfRule type="containsText" dxfId="969" priority="7" operator="containsText" text="Début">
      <formula>NOT(ISERROR(SEARCH("Début",J10)))</formula>
    </cfRule>
  </conditionalFormatting>
  <conditionalFormatting sqref="B11:H11 B14:H14 B13:D13 B17:H17">
    <cfRule type="expression" dxfId="968" priority="6">
      <formula>MONTH(B11)&lt;&gt;OptionCalendrier1mois</formula>
    </cfRule>
  </conditionalFormatting>
  <conditionalFormatting sqref="B12:H12">
    <cfRule type="expression" dxfId="967" priority="5">
      <formula>MONTH(B12)&lt;&gt;OptionCalendrier1mois</formula>
    </cfRule>
  </conditionalFormatting>
  <conditionalFormatting sqref="B15:H15">
    <cfRule type="expression" dxfId="966" priority="4">
      <formula>MONTH(B15)&lt;&gt;OptionCalendrier1mois</formula>
    </cfRule>
  </conditionalFormatting>
  <conditionalFormatting sqref="B18:H18">
    <cfRule type="expression" dxfId="965" priority="3">
      <formula>MONTH(B18)&lt;&gt;OptionCalendrier1mois</formula>
    </cfRule>
  </conditionalFormatting>
  <conditionalFormatting sqref="C8">
    <cfRule type="expression" dxfId="964" priority="2">
      <formula>MONTH(C8)&lt;&gt;OptionCalendrier1mois</formula>
    </cfRule>
  </conditionalFormatting>
  <conditionalFormatting sqref="D8">
    <cfRule type="expression" dxfId="963" priority="1">
      <formula>MONTH(D8)&lt;&gt;OptionCalendrier1mois</formula>
    </cfRule>
  </conditionalFormatting>
  <dataValidations count="3">
    <dataValidation allowBlank="1" showDropDown="1" showInputMessage="1" showErrorMessage="1" sqref="H3" xr:uid="{E945765B-A5AE-428B-A96F-10E07E94E483}"/>
    <dataValidation allowBlank="1" showInputMessage="1" prompt="Date" sqref="B8:B9 C9:E9 E8:H8" xr:uid="{FE6ADA39-E928-47CE-989B-8EB6F9BD3BE3}"/>
    <dataValidation allowBlank="1" showInputMessage="1" prompt="Ajoutez des notes quotidiennes ici" sqref="B19 B10 B13 B16" xr:uid="{9F98EBC9-82F6-42C9-AC7A-C679A4B2AF6D}"/>
  </dataValidations>
  <hyperlinks>
    <hyperlink ref="J5" location="Cover!A1" display="Back to Home" xr:uid="{31CE11D4-D37E-4800-8A84-3738D7548D8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3CC3B4-30F9-4B60-8CCE-13DACCA555C8}">
  <sheetPr codeName="Sheet72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28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7"/>
      <c r="D8" s="67"/>
      <c r="E8" s="67"/>
      <c r="F8" s="65" t="e">
        <f>G8-1</f>
        <v>#VALUE!</v>
      </c>
      <c r="G8" s="65" t="str">
        <f>Cover!D15</f>
        <v/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 t="s">
        <v>61</v>
      </c>
      <c r="G9" s="66">
        <f>IF(H3="Vendredi",22,IF(ISNUMBER(F9),F9+1,""))</f>
        <v>22</v>
      </c>
      <c r="H9" s="66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24</v>
      </c>
      <c r="C12" s="66">
        <f t="shared" ref="C12:H12" si="1">IF(AND(ISNUMBER(B12), B12&lt;42), B12+1, "")</f>
        <v>25</v>
      </c>
      <c r="D12" s="66">
        <f t="shared" si="1"/>
        <v>26</v>
      </c>
      <c r="E12" s="66">
        <f t="shared" si="1"/>
        <v>27</v>
      </c>
      <c r="F12" s="66">
        <f t="shared" si="1"/>
        <v>28</v>
      </c>
      <c r="G12" s="66">
        <f t="shared" si="1"/>
        <v>29</v>
      </c>
      <c r="H12" s="66">
        <f t="shared" si="1"/>
        <v>30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31</v>
      </c>
      <c r="C15" s="66">
        <f t="shared" ref="C15:H15" si="3">IF(AND(ISNUMBER(B15), B15&lt;42), B15+1, "")</f>
        <v>32</v>
      </c>
      <c r="D15" s="66">
        <f t="shared" si="3"/>
        <v>33</v>
      </c>
      <c r="E15" s="66">
        <f t="shared" si="3"/>
        <v>34</v>
      </c>
      <c r="F15" s="66">
        <f t="shared" si="3"/>
        <v>35</v>
      </c>
      <c r="G15" s="66">
        <f t="shared" si="3"/>
        <v>36</v>
      </c>
      <c r="H15" s="66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38</v>
      </c>
      <c r="C18" s="66">
        <f t="shared" ref="C18:H18" si="4">IF(AND(ISNUMBER(B18), B18&lt;42), B18+1, "")</f>
        <v>39</v>
      </c>
      <c r="D18" s="66">
        <f t="shared" si="4"/>
        <v>40</v>
      </c>
      <c r="E18" s="66">
        <f t="shared" si="4"/>
        <v>41</v>
      </c>
      <c r="F18" s="66">
        <f t="shared" si="4"/>
        <v>42</v>
      </c>
      <c r="G18" s="66" t="str">
        <f t="shared" si="4"/>
        <v/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19</v>
      </c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62" priority="8">
      <formula>MONTH(I10)&lt;&gt;OptionCalendrier1mois</formula>
    </cfRule>
  </conditionalFormatting>
  <conditionalFormatting sqref="J10">
    <cfRule type="containsText" dxfId="961" priority="7" operator="containsText" text="Début">
      <formula>NOT(ISERROR(SEARCH("Début",J10)))</formula>
    </cfRule>
  </conditionalFormatting>
  <conditionalFormatting sqref="B11:H11 B14:H14 B13:D13 B17:H17">
    <cfRule type="expression" dxfId="960" priority="6">
      <formula>MONTH(B11)&lt;&gt;OptionCalendrier1mois</formula>
    </cfRule>
  </conditionalFormatting>
  <conditionalFormatting sqref="B12:H12">
    <cfRule type="expression" dxfId="959" priority="5">
      <formula>MONTH(B12)&lt;&gt;OptionCalendrier1mois</formula>
    </cfRule>
  </conditionalFormatting>
  <conditionalFormatting sqref="B15:H15">
    <cfRule type="expression" dxfId="958" priority="4">
      <formula>MONTH(B15)&lt;&gt;OptionCalendrier1mois</formula>
    </cfRule>
  </conditionalFormatting>
  <conditionalFormatting sqref="B18:H18">
    <cfRule type="expression" dxfId="957" priority="3">
      <formula>MONTH(B18)&lt;&gt;OptionCalendrier1mois</formula>
    </cfRule>
  </conditionalFormatting>
  <conditionalFormatting sqref="C8">
    <cfRule type="expression" dxfId="956" priority="2">
      <formula>MONTH(C8)&lt;&gt;OptionCalendrier1mois</formula>
    </cfRule>
  </conditionalFormatting>
  <conditionalFormatting sqref="D8:E8">
    <cfRule type="expression" dxfId="955" priority="1">
      <formula>MONTH(D8)&lt;&gt;OptionCalendrier1mois</formula>
    </cfRule>
  </conditionalFormatting>
  <dataValidations count="3">
    <dataValidation allowBlank="1" showInputMessage="1" prompt="Ajoutez des notes quotidiennes ici" sqref="B19 B10 B13 B16" xr:uid="{11DE3E6C-680D-49E6-94BF-7317F1C4788B}"/>
    <dataValidation allowBlank="1" showInputMessage="1" prompt="Date" sqref="B8:B9 C9:F9 F8:H8" xr:uid="{7B1D6C77-2BBC-412A-9889-35423EC6535A}"/>
    <dataValidation allowBlank="1" showDropDown="1" showInputMessage="1" showErrorMessage="1" sqref="H3" xr:uid="{57BEC3CE-F09B-4D4B-BBC9-0D0A2EF1F121}"/>
  </dataValidations>
  <hyperlinks>
    <hyperlink ref="J5" location="Cover!A1" display="Back to Home" xr:uid="{61361537-AF9D-4BF6-B629-5E16A88AF37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53CD0A-4568-4B0A-9CB6-263D311762FA}">
  <sheetPr codeName="Sheet7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32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7"/>
      <c r="D8" s="67"/>
      <c r="E8" s="67"/>
      <c r="F8" s="65"/>
      <c r="G8" s="65" t="e">
        <f>H8-1</f>
        <v>#VALUE!</v>
      </c>
      <c r="H8" s="65" t="str">
        <f>Cover!D15</f>
        <v/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 t="s">
        <v>61</v>
      </c>
      <c r="H9" s="66">
        <f>IF(H3="Samedi",22,IF(ISNUMBER(G9),G9+1,""))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IF(AND(ISNUMBER(H9), H9&lt;42), H9+1, "")</f>
        <v>23</v>
      </c>
      <c r="C12" s="66">
        <f t="shared" ref="C12:H12" si="1">IF(AND(ISNUMBER(B12), B12&lt;42), B12+1, "")</f>
        <v>24</v>
      </c>
      <c r="D12" s="66">
        <f t="shared" si="1"/>
        <v>25</v>
      </c>
      <c r="E12" s="66">
        <f t="shared" si="1"/>
        <v>26</v>
      </c>
      <c r="F12" s="66">
        <f t="shared" si="1"/>
        <v>27</v>
      </c>
      <c r="G12" s="66">
        <f t="shared" si="1"/>
        <v>28</v>
      </c>
      <c r="H12" s="66">
        <f t="shared" si="1"/>
        <v>29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30</v>
      </c>
      <c r="C15" s="66">
        <f t="shared" ref="C15:H15" si="3">IF(AND(ISNUMBER(B15), B15&lt;42), B15+1, "")</f>
        <v>31</v>
      </c>
      <c r="D15" s="66">
        <f t="shared" si="3"/>
        <v>32</v>
      </c>
      <c r="E15" s="66">
        <f t="shared" si="3"/>
        <v>33</v>
      </c>
      <c r="F15" s="66">
        <f t="shared" si="3"/>
        <v>34</v>
      </c>
      <c r="G15" s="66">
        <f t="shared" si="3"/>
        <v>35</v>
      </c>
      <c r="H15" s="66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37</v>
      </c>
      <c r="C18" s="66">
        <f t="shared" ref="C18:H18" si="4">IF(AND(ISNUMBER(B18), B18&lt;42), B18+1, "")</f>
        <v>38</v>
      </c>
      <c r="D18" s="66">
        <f t="shared" si="4"/>
        <v>39</v>
      </c>
      <c r="E18" s="66">
        <f t="shared" si="4"/>
        <v>40</v>
      </c>
      <c r="F18" s="66">
        <f t="shared" si="4"/>
        <v>41</v>
      </c>
      <c r="G18" s="66">
        <f t="shared" si="4"/>
        <v>42</v>
      </c>
      <c r="H18" s="66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19</v>
      </c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954" priority="8">
      <formula>MONTH(I10)&lt;&gt;OptionCalendrier1mois</formula>
    </cfRule>
  </conditionalFormatting>
  <conditionalFormatting sqref="J10">
    <cfRule type="containsText" dxfId="953" priority="7" operator="containsText" text="Début">
      <formula>NOT(ISERROR(SEARCH("Début",J10)))</formula>
    </cfRule>
  </conditionalFormatting>
  <conditionalFormatting sqref="B11:H11 B14:H14 B13:D13 B17:H17">
    <cfRule type="expression" dxfId="952" priority="6">
      <formula>MONTH(B11)&lt;&gt;OptionCalendrier1mois</formula>
    </cfRule>
  </conditionalFormatting>
  <conditionalFormatting sqref="B12:H12">
    <cfRule type="expression" dxfId="951" priority="5">
      <formula>MONTH(B12)&lt;&gt;OptionCalendrier1mois</formula>
    </cfRule>
  </conditionalFormatting>
  <conditionalFormatting sqref="B15:H15">
    <cfRule type="expression" dxfId="950" priority="4">
      <formula>MONTH(B15)&lt;&gt;OptionCalendrier1mois</formula>
    </cfRule>
  </conditionalFormatting>
  <conditionalFormatting sqref="B18:H18">
    <cfRule type="expression" dxfId="949" priority="3">
      <formula>MONTH(B18)&lt;&gt;OptionCalendrier1mois</formula>
    </cfRule>
  </conditionalFormatting>
  <conditionalFormatting sqref="C8">
    <cfRule type="expression" dxfId="948" priority="2">
      <formula>MONTH(C8)&lt;&gt;OptionCalendrier1mois</formula>
    </cfRule>
  </conditionalFormatting>
  <conditionalFormatting sqref="D8:E8">
    <cfRule type="expression" dxfId="947" priority="1">
      <formula>MONTH(D8)&lt;&gt;OptionCalendrier1mois</formula>
    </cfRule>
  </conditionalFormatting>
  <dataValidations disablePrompts="1" count="3">
    <dataValidation allowBlank="1" showDropDown="1" showInputMessage="1" showErrorMessage="1" sqref="H3" xr:uid="{271E8E2E-EC91-4B69-B089-CD2F86D22551}"/>
    <dataValidation allowBlank="1" showInputMessage="1" prompt="Date" sqref="B8:B9 C9:G9 F8:H8" xr:uid="{9ACED733-9ADC-45ED-A354-C42D3749DFC4}"/>
    <dataValidation allowBlank="1" showInputMessage="1" prompt="Ajoutez des notes quotidiennes ici" sqref="B19 B10 B13 B16" xr:uid="{E183EC0B-FBC2-4692-9180-CC509CE19208}"/>
  </dataValidations>
  <hyperlinks>
    <hyperlink ref="J5" location="Cover!A1" display="Back to Home" xr:uid="{1498C0DA-6445-4A94-B444-11ADD0AA694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9B1E70-47A9-43B9-944E-1BA7617921AD}">
  <sheetPr codeName="Sheet16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39</v>
      </c>
      <c r="C3" s="75" t="s">
        <v>91</v>
      </c>
      <c r="D3" s="63"/>
      <c r="E3" s="63" t="s">
        <v>38</v>
      </c>
      <c r="F3" s="63">
        <f>Cover!C7</f>
        <v>0</v>
      </c>
      <c r="G3" s="69" t="s">
        <v>37</v>
      </c>
      <c r="H3" s="63" t="s">
        <v>33</v>
      </c>
      <c r="K3" s="5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8"/>
      <c r="N7" s="38"/>
      <c r="O7" s="38"/>
    </row>
    <row r="8" spans="1:19" ht="13.2" customHeight="1">
      <c r="B8" s="65"/>
      <c r="C8" s="67"/>
      <c r="D8" s="67"/>
      <c r="E8" s="67"/>
      <c r="F8" s="65"/>
      <c r="G8" s="65"/>
      <c r="H8" s="65" t="str">
        <f>Cover!D15</f>
        <v/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66" t="s">
        <v>61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66">
        <f>IF(H3="Dimanche",22,IF(ISNUMBER(H3),A12+1,""))</f>
        <v>22</v>
      </c>
      <c r="C12" s="66">
        <f t="shared" ref="C12:H12" si="1">IF(AND(ISNUMBER(B12), B12&lt;42), B12+1, "")</f>
        <v>23</v>
      </c>
      <c r="D12" s="66">
        <f t="shared" si="1"/>
        <v>24</v>
      </c>
      <c r="E12" s="66">
        <f t="shared" si="1"/>
        <v>25</v>
      </c>
      <c r="F12" s="66">
        <f t="shared" si="1"/>
        <v>26</v>
      </c>
      <c r="G12" s="66">
        <f t="shared" si="1"/>
        <v>27</v>
      </c>
      <c r="H12" s="66">
        <f t="shared" si="1"/>
        <v>28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66">
        <f>IF(AND(ISNUMBER(H12), H12&lt;42), H12+1, "")</f>
        <v>29</v>
      </c>
      <c r="C15" s="66">
        <f t="shared" ref="C15:H15" si="3">IF(AND(ISNUMBER(B15), B15&lt;42), B15+1, "")</f>
        <v>30</v>
      </c>
      <c r="D15" s="66">
        <f t="shared" si="3"/>
        <v>31</v>
      </c>
      <c r="E15" s="66">
        <f t="shared" si="3"/>
        <v>32</v>
      </c>
      <c r="F15" s="66">
        <f t="shared" si="3"/>
        <v>33</v>
      </c>
      <c r="G15" s="66">
        <f t="shared" si="3"/>
        <v>34</v>
      </c>
      <c r="H15" s="66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2" customHeight="1">
      <c r="B18" s="66">
        <f>IF(AND(ISNUMBER(H15), H15&lt;42), H15+1, "")</f>
        <v>36</v>
      </c>
      <c r="C18" s="66">
        <f t="shared" ref="C18:H18" si="4">IF(AND(ISNUMBER(B18), B18&lt;42), B18+1, "")</f>
        <v>37</v>
      </c>
      <c r="D18" s="66">
        <f t="shared" si="4"/>
        <v>38</v>
      </c>
      <c r="E18" s="66">
        <f t="shared" si="4"/>
        <v>39</v>
      </c>
      <c r="F18" s="66">
        <f t="shared" si="4"/>
        <v>40</v>
      </c>
      <c r="G18" s="66">
        <f t="shared" si="4"/>
        <v>41</v>
      </c>
      <c r="H18" s="66">
        <f t="shared" si="4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19</v>
      </c>
      <c r="G20" s="132"/>
      <c r="H20" s="132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56</v>
      </c>
      <c r="E22" s="122"/>
      <c r="F22" s="122" t="s">
        <v>13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2:C22"/>
    <mergeCell ref="D22:E22"/>
    <mergeCell ref="F22:G22"/>
    <mergeCell ref="F20:H20"/>
  </mergeCells>
  <conditionalFormatting sqref="I10 I20">
    <cfRule type="expression" dxfId="946" priority="8">
      <formula>MONTH(I10)&lt;&gt;OptionCalendrier1mois</formula>
    </cfRule>
  </conditionalFormatting>
  <conditionalFormatting sqref="J10">
    <cfRule type="containsText" dxfId="945" priority="7" operator="containsText" text="Début">
      <formula>NOT(ISERROR(SEARCH("Début",J10)))</formula>
    </cfRule>
  </conditionalFormatting>
  <conditionalFormatting sqref="B11:H11 B14:H14 B13:D13 B17:H17">
    <cfRule type="expression" dxfId="944" priority="6">
      <formula>MONTH(B11)&lt;&gt;OptionCalendrier1mois</formula>
    </cfRule>
  </conditionalFormatting>
  <conditionalFormatting sqref="C12:H12">
    <cfRule type="expression" dxfId="943" priority="5">
      <formula>MONTH(C12)&lt;&gt;OptionCalendrier1mois</formula>
    </cfRule>
  </conditionalFormatting>
  <conditionalFormatting sqref="B15:H15">
    <cfRule type="expression" dxfId="942" priority="4">
      <formula>MONTH(B15)&lt;&gt;OptionCalendrier1mois</formula>
    </cfRule>
  </conditionalFormatting>
  <conditionalFormatting sqref="B18:H18">
    <cfRule type="expression" dxfId="941" priority="3">
      <formula>MONTH(B18)&lt;&gt;OptionCalendrier1mois</formula>
    </cfRule>
  </conditionalFormatting>
  <conditionalFormatting sqref="C8">
    <cfRule type="expression" dxfId="940" priority="2">
      <formula>MONTH(C8)&lt;&gt;OptionCalendrier1mois</formula>
    </cfRule>
  </conditionalFormatting>
  <conditionalFormatting sqref="D8:E8">
    <cfRule type="expression" dxfId="939" priority="1">
      <formula>MONTH(D8)&lt;&gt;OptionCalendrier1mois</formula>
    </cfRule>
  </conditionalFormatting>
  <dataValidations count="3">
    <dataValidation allowBlank="1" showInputMessage="1" prompt="Ajoutez des notes quotidiennes ici" sqref="B19 B10 B13 B16" xr:uid="{EDCDA1E7-D222-48B8-A14A-433C095575EF}"/>
    <dataValidation allowBlank="1" showInputMessage="1" prompt="Date" sqref="B8:B9 C9:G9 F8:H8" xr:uid="{E16A88C2-0781-4952-9310-1C15F76C063B}"/>
    <dataValidation allowBlank="1" showDropDown="1" showInputMessage="1" showErrorMessage="1" sqref="H3" xr:uid="{A4E7670F-5D3B-4FAC-A373-8A3399DDAB6A}"/>
  </dataValidations>
  <hyperlinks>
    <hyperlink ref="J5" location="Cover!A1" display="Back to Home" xr:uid="{9BFEC356-6493-4B0C-9F93-18FEBB5D4F1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DAB032-4708-4A8D-B59E-814FADD21EE9}">
  <sheetPr codeName="Sheet7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 t="e">
        <f>C8-1</f>
        <v>#VALUE!</v>
      </c>
      <c r="C8" s="67" t="str">
        <f>Cover!D15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 t="s">
        <v>55</v>
      </c>
      <c r="C9" s="66">
        <f>IF(H3="Lundi",1,IF(ISNUMBER(B9),B9+1,""))</f>
        <v>1</v>
      </c>
      <c r="D9" s="66">
        <f>IF(E6="Mardi",1,IF(ISNUMBER(C9),C9+1,""))</f>
        <v>2</v>
      </c>
      <c r="E9" s="66">
        <f>IF(E6="Mercredi",1,IF(ISNUMBER(D9),D9+1,""))</f>
        <v>3</v>
      </c>
      <c r="F9" s="66">
        <f>IF(E6="Jeudi",1,IF(ISNUMBER(E9),E9+1,""))</f>
        <v>4</v>
      </c>
      <c r="G9" s="66">
        <f>IF(E6="Vendredi",1,IF(ISNUMBER(F9),F9+1,""))</f>
        <v>5</v>
      </c>
      <c r="H9" s="66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7</v>
      </c>
      <c r="C12" s="66">
        <f t="shared" ref="C12:H12" si="1">IF(AND(ISNUMBER(B12), B12&lt;21), B12+1, "")</f>
        <v>8</v>
      </c>
      <c r="D12" s="66">
        <f t="shared" si="1"/>
        <v>9</v>
      </c>
      <c r="E12" s="66">
        <f t="shared" si="1"/>
        <v>10</v>
      </c>
      <c r="F12" s="66">
        <f t="shared" si="1"/>
        <v>11</v>
      </c>
      <c r="G12" s="66">
        <f t="shared" si="1"/>
        <v>12</v>
      </c>
      <c r="H12" s="66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14</v>
      </c>
      <c r="C15" s="66">
        <f t="shared" ref="C15:H15" si="3">IF(AND(ISNUMBER(B15), B15&lt;21), B15+1, "")</f>
        <v>15</v>
      </c>
      <c r="D15" s="66">
        <f t="shared" si="3"/>
        <v>16</v>
      </c>
      <c r="E15" s="66">
        <f t="shared" si="3"/>
        <v>17</v>
      </c>
      <c r="F15" s="66">
        <f t="shared" si="3"/>
        <v>18</v>
      </c>
      <c r="G15" s="66">
        <f t="shared" si="3"/>
        <v>19</v>
      </c>
      <c r="H15" s="66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21</v>
      </c>
      <c r="C18" s="66">
        <f t="shared" ref="C18:H18" si="5">IF(AND(ISNUMBER(B18), B18&lt;28), B18+1, "")</f>
        <v>22</v>
      </c>
      <c r="D18" s="66">
        <f t="shared" si="5"/>
        <v>23</v>
      </c>
      <c r="E18" s="66">
        <f t="shared" si="5"/>
        <v>24</v>
      </c>
      <c r="F18" s="66">
        <f t="shared" si="5"/>
        <v>25</v>
      </c>
      <c r="G18" s="66">
        <f t="shared" si="5"/>
        <v>26</v>
      </c>
      <c r="H18" s="66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/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28</v>
      </c>
      <c r="C21" s="66" t="str">
        <f t="shared" ref="C21:H21" si="6">IF(AND(ISNUMBER(B21), B21&lt;21), B21+1, "")</f>
        <v/>
      </c>
      <c r="D21" s="66" t="str">
        <f t="shared" si="6"/>
        <v/>
      </c>
      <c r="E21" s="66" t="str">
        <f t="shared" si="6"/>
        <v/>
      </c>
      <c r="F21" s="66" t="str">
        <f t="shared" si="6"/>
        <v/>
      </c>
      <c r="G21" s="66" t="str">
        <f t="shared" si="6"/>
        <v/>
      </c>
      <c r="H21" s="66" t="str">
        <f t="shared" si="6"/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 t="s">
        <v>19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938" priority="17">
      <formula>MONTH(B10)&lt;&gt;OptionCalendrier1mois</formula>
    </cfRule>
  </conditionalFormatting>
  <conditionalFormatting sqref="J10">
    <cfRule type="containsText" dxfId="937" priority="16" operator="containsText" text="Début">
      <formula>NOT(ISERROR(SEARCH("Début",J10)))</formula>
    </cfRule>
  </conditionalFormatting>
  <conditionalFormatting sqref="C8">
    <cfRule type="expression" dxfId="936" priority="11">
      <formula>MONTH(C8)&lt;&gt;OptionCalendrier1mois</formula>
    </cfRule>
  </conditionalFormatting>
  <conditionalFormatting sqref="B11:H11">
    <cfRule type="expression" dxfId="935" priority="10">
      <formula>MONTH(B11)&lt;&gt;OptionCalendrier1mois</formula>
    </cfRule>
  </conditionalFormatting>
  <conditionalFormatting sqref="B12:H12">
    <cfRule type="expression" dxfId="934" priority="9">
      <formula>MONTH(B12)&lt;&gt;OptionCalendrier1mois</formula>
    </cfRule>
  </conditionalFormatting>
  <conditionalFormatting sqref="B14:H14">
    <cfRule type="expression" dxfId="933" priority="8">
      <formula>MONTH(B14)&lt;&gt;OptionCalendrier1mois</formula>
    </cfRule>
  </conditionalFormatting>
  <conditionalFormatting sqref="B15:H15">
    <cfRule type="expression" dxfId="932" priority="7">
      <formula>MONTH(B15)&lt;&gt;OptionCalendrier1mois</formula>
    </cfRule>
  </conditionalFormatting>
  <conditionalFormatting sqref="B17:H17">
    <cfRule type="expression" dxfId="931" priority="6">
      <formula>MONTH(B17)&lt;&gt;OptionCalendrier1mois</formula>
    </cfRule>
  </conditionalFormatting>
  <conditionalFormatting sqref="B18">
    <cfRule type="expression" dxfId="930" priority="5">
      <formula>MONTH(B18)&lt;&gt;OptionCalendrier1mois</formula>
    </cfRule>
  </conditionalFormatting>
  <conditionalFormatting sqref="B20:H20">
    <cfRule type="expression" dxfId="929" priority="4">
      <formula>MONTH(B20)&lt;&gt;OptionCalendrier1mois</formula>
    </cfRule>
  </conditionalFormatting>
  <conditionalFormatting sqref="C21:H21">
    <cfRule type="expression" dxfId="928" priority="3">
      <formula>MONTH(C21)&lt;&gt;OptionCalendrier1mois</formula>
    </cfRule>
  </conditionalFormatting>
  <conditionalFormatting sqref="C18:H18">
    <cfRule type="expression" dxfId="927" priority="2">
      <formula>MONTH(C18)&lt;&gt;OptionCalendrier1mois</formula>
    </cfRule>
  </conditionalFormatting>
  <conditionalFormatting sqref="B21">
    <cfRule type="expression" dxfId="926" priority="1">
      <formula>MONTH(B21)&lt;&gt;OptionCalendrier1mois</formula>
    </cfRule>
  </conditionalFormatting>
  <dataValidations count="3">
    <dataValidation allowBlank="1" showDropDown="1" showInputMessage="1" showErrorMessage="1" sqref="H3" xr:uid="{1941E12D-6A60-4EF6-BB9A-038D6BAB519F}"/>
    <dataValidation allowBlank="1" showInputMessage="1" prompt="Ajoutez des notes quotidiennes ici" sqref="B10 B13 B16 B19" xr:uid="{A4B7D20C-FBA2-48BD-83DD-1663668584A6}"/>
    <dataValidation allowBlank="1" showInputMessage="1" prompt="Date" sqref="B8:B9 D8:H8" xr:uid="{EE0A7523-4F3B-45D5-9D28-91B0FD939B23}"/>
  </dataValidations>
  <hyperlinks>
    <hyperlink ref="J5" location="Cover!A1" display="Back to Home" xr:uid="{110B0C71-4625-42FC-83E6-B3F5EA67DA2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D228B6-AF70-45B1-9F8B-3BDCEAE5C11F}">
  <sheetPr codeName="Sheet7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/>
      <c r="C8" s="67" t="e">
        <f>D8-1</f>
        <v>#VALUE!</v>
      </c>
      <c r="D8" s="65" t="str">
        <f>Cover!D15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 t="s">
        <v>55</v>
      </c>
      <c r="D9" s="66">
        <f>IF(H3="Mardi",1,IF(ISNUMBER(C9),C9+1,""))</f>
        <v>1</v>
      </c>
      <c r="E9" s="66">
        <f>IF(E6="Mercredi",1,IF(ISNUMBER(D9),D9+1,""))</f>
        <v>2</v>
      </c>
      <c r="F9" s="66">
        <f>IF(E6="Jeudi",1,IF(ISNUMBER(E9),E9+1,""))</f>
        <v>3</v>
      </c>
      <c r="G9" s="66">
        <f>IF(E6="Vendredi",1,IF(ISNUMBER(F9),F9+1,""))</f>
        <v>4</v>
      </c>
      <c r="H9" s="66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6</v>
      </c>
      <c r="C12" s="66">
        <f t="shared" ref="C12:H12" si="1">IF(AND(ISNUMBER(B12), B12&lt;21), B12+1, "")</f>
        <v>7</v>
      </c>
      <c r="D12" s="66">
        <f t="shared" si="1"/>
        <v>8</v>
      </c>
      <c r="E12" s="66">
        <f t="shared" si="1"/>
        <v>9</v>
      </c>
      <c r="F12" s="66">
        <f t="shared" si="1"/>
        <v>10</v>
      </c>
      <c r="G12" s="66">
        <f t="shared" si="1"/>
        <v>11</v>
      </c>
      <c r="H12" s="66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13</v>
      </c>
      <c r="C15" s="66">
        <f t="shared" ref="C15:H15" si="3">IF(AND(ISNUMBER(B15), B15&lt;21), B15+1, "")</f>
        <v>14</v>
      </c>
      <c r="D15" s="66">
        <f t="shared" si="3"/>
        <v>15</v>
      </c>
      <c r="E15" s="66">
        <f t="shared" si="3"/>
        <v>16</v>
      </c>
      <c r="F15" s="66">
        <f t="shared" si="3"/>
        <v>17</v>
      </c>
      <c r="G15" s="66">
        <f t="shared" si="3"/>
        <v>18</v>
      </c>
      <c r="H15" s="66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20</v>
      </c>
      <c r="C18" s="66">
        <f t="shared" ref="C18:H18" si="5">IF(AND(ISNUMBER(B18), B18&lt;28), B18+1, "")</f>
        <v>21</v>
      </c>
      <c r="D18" s="66">
        <f t="shared" si="5"/>
        <v>22</v>
      </c>
      <c r="E18" s="66">
        <f t="shared" si="5"/>
        <v>23</v>
      </c>
      <c r="F18" s="66">
        <f t="shared" si="5"/>
        <v>24</v>
      </c>
      <c r="G18" s="66">
        <f t="shared" si="5"/>
        <v>25</v>
      </c>
      <c r="H18" s="66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27</v>
      </c>
      <c r="C21" s="66">
        <f>IF(AND(ISNUMBER(B21), B21&lt;29), B21+1, "")</f>
        <v>28</v>
      </c>
      <c r="D21" s="66" t="str">
        <f>IF(AND(ISNUMBER(C21), C21&lt;21), C21+1, "")</f>
        <v/>
      </c>
      <c r="E21" s="66" t="str">
        <f>IF(AND(ISNUMBER(D21), D21&lt;21), D21+1, "")</f>
        <v/>
      </c>
      <c r="F21" s="66" t="str">
        <f>IF(AND(ISNUMBER(E21), E21&lt;21), E21+1, "")</f>
        <v/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 t="s">
        <v>19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925" priority="13">
      <formula>MONTH(B10)&lt;&gt;OptionCalendrier1mois</formula>
    </cfRule>
  </conditionalFormatting>
  <conditionalFormatting sqref="J10">
    <cfRule type="containsText" dxfId="924" priority="12" operator="containsText" text="Début">
      <formula>NOT(ISERROR(SEARCH("Début",J10)))</formula>
    </cfRule>
  </conditionalFormatting>
  <conditionalFormatting sqref="C8">
    <cfRule type="expression" dxfId="923" priority="11">
      <formula>MONTH(C8)&lt;&gt;OptionCalendrier1mois</formula>
    </cfRule>
  </conditionalFormatting>
  <conditionalFormatting sqref="B11:H11">
    <cfRule type="expression" dxfId="922" priority="10">
      <formula>MONTH(B11)&lt;&gt;OptionCalendrier1mois</formula>
    </cfRule>
  </conditionalFormatting>
  <conditionalFormatting sqref="B12:H12">
    <cfRule type="expression" dxfId="921" priority="9">
      <formula>MONTH(B12)&lt;&gt;OptionCalendrier1mois</formula>
    </cfRule>
  </conditionalFormatting>
  <conditionalFormatting sqref="B14:H14">
    <cfRule type="expression" dxfId="920" priority="8">
      <formula>MONTH(B14)&lt;&gt;OptionCalendrier1mois</formula>
    </cfRule>
  </conditionalFormatting>
  <conditionalFormatting sqref="B15:H15">
    <cfRule type="expression" dxfId="919" priority="7">
      <formula>MONTH(B15)&lt;&gt;OptionCalendrier1mois</formula>
    </cfRule>
  </conditionalFormatting>
  <conditionalFormatting sqref="B17:H17">
    <cfRule type="expression" dxfId="918" priority="6">
      <formula>MONTH(B17)&lt;&gt;OptionCalendrier1mois</formula>
    </cfRule>
  </conditionalFormatting>
  <conditionalFormatting sqref="B18">
    <cfRule type="expression" dxfId="917" priority="5">
      <formula>MONTH(B18)&lt;&gt;OptionCalendrier1mois</formula>
    </cfRule>
  </conditionalFormatting>
  <conditionalFormatting sqref="B20:H20">
    <cfRule type="expression" dxfId="916" priority="4">
      <formula>MONTH(B20)&lt;&gt;OptionCalendrier1mois</formula>
    </cfRule>
  </conditionalFormatting>
  <conditionalFormatting sqref="D21:H21">
    <cfRule type="expression" dxfId="915" priority="3">
      <formula>MONTH(D21)&lt;&gt;OptionCalendrier1mois</formula>
    </cfRule>
  </conditionalFormatting>
  <conditionalFormatting sqref="C18:H18">
    <cfRule type="expression" dxfId="914" priority="2">
      <formula>MONTH(C18)&lt;&gt;OptionCalendrier1mois</formula>
    </cfRule>
  </conditionalFormatting>
  <conditionalFormatting sqref="B21:C21">
    <cfRule type="expression" dxfId="913" priority="1">
      <formula>MONTH(B21)&lt;&gt;OptionCalendrier1mois</formula>
    </cfRule>
  </conditionalFormatting>
  <dataValidations count="3">
    <dataValidation allowBlank="1" showInputMessage="1" prompt="Date" sqref="B8:B9 D8:H8 C9" xr:uid="{71C1C6F8-7184-4567-95BC-653740E70B97}"/>
    <dataValidation allowBlank="1" showInputMessage="1" prompt="Ajoutez des notes quotidiennes ici" sqref="B10 B13 B16 B19" xr:uid="{18F94E98-1C22-47B2-8AB2-F34A0D6C735A}"/>
    <dataValidation allowBlank="1" showDropDown="1" showInputMessage="1" showErrorMessage="1" sqref="H3" xr:uid="{7A4EB263-7DC4-44C1-BD90-9A3980A5D2A0}"/>
  </dataValidations>
  <hyperlinks>
    <hyperlink ref="J5" location="Cover!A1" display="Back to Home" xr:uid="{2984CBC0-58B1-444A-BD50-91867B766E2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7ACE2B-B13D-44D1-AEF5-1EFF7DE1D04E}">
  <sheetPr codeName="Sheet7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 t="e">
        <f>E8-1</f>
        <v>#VALUE!</v>
      </c>
      <c r="E8" s="65" t="str">
        <f>Cover!D15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 t="s">
        <v>55</v>
      </c>
      <c r="E9" s="66">
        <f>IF(H3="Mercredi",1,IF(ISNUMBER(D9),D9+1,""))</f>
        <v>1</v>
      </c>
      <c r="F9" s="66">
        <f>IF(E6="Jeudi",1,IF(ISNUMBER(E9),E9+1,""))</f>
        <v>2</v>
      </c>
      <c r="G9" s="66">
        <f>IF(E6="Vendredi",1,IF(ISNUMBER(F9),F9+1,""))</f>
        <v>3</v>
      </c>
      <c r="H9" s="66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5</v>
      </c>
      <c r="C12" s="66">
        <f t="shared" ref="C12:H12" si="1">IF(AND(ISNUMBER(B12), B12&lt;21), B12+1, "")</f>
        <v>6</v>
      </c>
      <c r="D12" s="66">
        <f t="shared" si="1"/>
        <v>7</v>
      </c>
      <c r="E12" s="66">
        <f t="shared" si="1"/>
        <v>8</v>
      </c>
      <c r="F12" s="66">
        <f t="shared" si="1"/>
        <v>9</v>
      </c>
      <c r="G12" s="66">
        <f t="shared" si="1"/>
        <v>10</v>
      </c>
      <c r="H12" s="66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12</v>
      </c>
      <c r="C15" s="66">
        <f t="shared" ref="C15:H15" si="3">IF(AND(ISNUMBER(B15), B15&lt;21), B15+1, "")</f>
        <v>13</v>
      </c>
      <c r="D15" s="66">
        <f t="shared" si="3"/>
        <v>14</v>
      </c>
      <c r="E15" s="66">
        <f t="shared" si="3"/>
        <v>15</v>
      </c>
      <c r="F15" s="66">
        <f t="shared" si="3"/>
        <v>16</v>
      </c>
      <c r="G15" s="66">
        <f t="shared" si="3"/>
        <v>17</v>
      </c>
      <c r="H15" s="66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19</v>
      </c>
      <c r="C18" s="66">
        <f t="shared" ref="C18:H18" si="5">IF(AND(ISNUMBER(B18), B18&lt;28), B18+1, "")</f>
        <v>20</v>
      </c>
      <c r="D18" s="66">
        <f t="shared" si="5"/>
        <v>21</v>
      </c>
      <c r="E18" s="66">
        <f t="shared" si="5"/>
        <v>22</v>
      </c>
      <c r="F18" s="66">
        <f t="shared" si="5"/>
        <v>23</v>
      </c>
      <c r="G18" s="66">
        <f t="shared" si="5"/>
        <v>24</v>
      </c>
      <c r="H18" s="66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26</v>
      </c>
      <c r="C21" s="66">
        <f>IF(AND(ISNUMBER(B21), B21&lt;29), B21+1, "")</f>
        <v>27</v>
      </c>
      <c r="D21" s="66">
        <f>IF(AND(ISNUMBER(C21), C21&lt;29), C21+1, "")</f>
        <v>28</v>
      </c>
      <c r="E21" s="66" t="str">
        <f>IF(AND(ISNUMBER(D21), D21&lt;21), D21+1, "")</f>
        <v/>
      </c>
      <c r="F21" s="66" t="str">
        <f>IF(AND(ISNUMBER(E21), E21&lt;21), E21+1, "")</f>
        <v/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 t="s">
        <v>19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912" priority="13">
      <formula>MONTH(B10)&lt;&gt;OptionCalendrier1mois</formula>
    </cfRule>
  </conditionalFormatting>
  <conditionalFormatting sqref="J10">
    <cfRule type="containsText" dxfId="911" priority="12" operator="containsText" text="Début">
      <formula>NOT(ISERROR(SEARCH("Début",J10)))</formula>
    </cfRule>
  </conditionalFormatting>
  <conditionalFormatting sqref="C8">
    <cfRule type="expression" dxfId="910" priority="11">
      <formula>MONTH(C8)&lt;&gt;OptionCalendrier1mois</formula>
    </cfRule>
  </conditionalFormatting>
  <conditionalFormatting sqref="B11:H11">
    <cfRule type="expression" dxfId="909" priority="10">
      <formula>MONTH(B11)&lt;&gt;OptionCalendrier1mois</formula>
    </cfRule>
  </conditionalFormatting>
  <conditionalFormatting sqref="B12:H12">
    <cfRule type="expression" dxfId="908" priority="9">
      <formula>MONTH(B12)&lt;&gt;OptionCalendrier1mois</formula>
    </cfRule>
  </conditionalFormatting>
  <conditionalFormatting sqref="B14:H14">
    <cfRule type="expression" dxfId="907" priority="8">
      <formula>MONTH(B14)&lt;&gt;OptionCalendrier1mois</formula>
    </cfRule>
  </conditionalFormatting>
  <conditionalFormatting sqref="B15:H15">
    <cfRule type="expression" dxfId="906" priority="7">
      <formula>MONTH(B15)&lt;&gt;OptionCalendrier1mois</formula>
    </cfRule>
  </conditionalFormatting>
  <conditionalFormatting sqref="B17:H17">
    <cfRule type="expression" dxfId="905" priority="6">
      <formula>MONTH(B17)&lt;&gt;OptionCalendrier1mois</formula>
    </cfRule>
  </conditionalFormatting>
  <conditionalFormatting sqref="B18">
    <cfRule type="expression" dxfId="904" priority="5">
      <formula>MONTH(B18)&lt;&gt;OptionCalendrier1mois</formula>
    </cfRule>
  </conditionalFormatting>
  <conditionalFormatting sqref="B20:H20">
    <cfRule type="expression" dxfId="903" priority="4">
      <formula>MONTH(B20)&lt;&gt;OptionCalendrier1mois</formula>
    </cfRule>
  </conditionalFormatting>
  <conditionalFormatting sqref="E21:H21">
    <cfRule type="expression" dxfId="902" priority="3">
      <formula>MONTH(E21)&lt;&gt;OptionCalendrier1mois</formula>
    </cfRule>
  </conditionalFormatting>
  <conditionalFormatting sqref="C18:H18">
    <cfRule type="expression" dxfId="901" priority="2">
      <formula>MONTH(C18)&lt;&gt;OptionCalendrier1mois</formula>
    </cfRule>
  </conditionalFormatting>
  <conditionalFormatting sqref="B21:D21">
    <cfRule type="expression" dxfId="900" priority="1">
      <formula>MONTH(B21)&lt;&gt;OptionCalendrier1mois</formula>
    </cfRule>
  </conditionalFormatting>
  <dataValidations disablePrompts="1" count="3">
    <dataValidation allowBlank="1" showDropDown="1" showInputMessage="1" showErrorMessage="1" sqref="H3" xr:uid="{F1F28482-A232-4FA9-922C-05D8754E5344}"/>
    <dataValidation allowBlank="1" showInputMessage="1" prompt="Ajoutez des notes quotidiennes ici" sqref="B10 B13 B16 B19" xr:uid="{7C586919-350A-4CBF-9646-48085FCF2F72}"/>
    <dataValidation allowBlank="1" showInputMessage="1" prompt="Date" sqref="B8:B9 D8:H8 C9:D9" xr:uid="{C5E7E4B9-70DD-4186-AEA6-F88F82D54E58}"/>
  </dataValidations>
  <hyperlinks>
    <hyperlink ref="J5" location="Cover!A1" display="Back to Home" xr:uid="{B2AC7A98-7C24-4C75-8EFE-00BDD66C279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61106D-EF07-4885-9360-CCC4890920CE}">
  <sheetPr codeName="Sheet7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 t="e">
        <f>F8-1</f>
        <v>#VALUE!</v>
      </c>
      <c r="F8" s="65" t="str">
        <f>Cover!D15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 t="s">
        <v>55</v>
      </c>
      <c r="F9" s="66">
        <f>IF(H3="Jeudi",1,IF(ISNUMBER(E9),E9+1,""))</f>
        <v>1</v>
      </c>
      <c r="G9" s="66">
        <f>IF(E6="Vendredi",1,IF(ISNUMBER(F9),F9+1,""))</f>
        <v>2</v>
      </c>
      <c r="H9" s="66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4</v>
      </c>
      <c r="C12" s="66">
        <f t="shared" ref="C12:H12" si="1">IF(AND(ISNUMBER(B12), B12&lt;21), B12+1, "")</f>
        <v>5</v>
      </c>
      <c r="D12" s="66">
        <f t="shared" si="1"/>
        <v>6</v>
      </c>
      <c r="E12" s="66">
        <f t="shared" si="1"/>
        <v>7</v>
      </c>
      <c r="F12" s="66">
        <f t="shared" si="1"/>
        <v>8</v>
      </c>
      <c r="G12" s="66">
        <f t="shared" si="1"/>
        <v>9</v>
      </c>
      <c r="H12" s="66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11</v>
      </c>
      <c r="C15" s="66">
        <f t="shared" ref="C15:H15" si="3">IF(AND(ISNUMBER(B15), B15&lt;21), B15+1, "")</f>
        <v>12</v>
      </c>
      <c r="D15" s="66">
        <f t="shared" si="3"/>
        <v>13</v>
      </c>
      <c r="E15" s="66">
        <f t="shared" si="3"/>
        <v>14</v>
      </c>
      <c r="F15" s="66">
        <f t="shared" si="3"/>
        <v>15</v>
      </c>
      <c r="G15" s="66">
        <f t="shared" si="3"/>
        <v>16</v>
      </c>
      <c r="H15" s="66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18</v>
      </c>
      <c r="C18" s="66">
        <f t="shared" ref="C18:H18" si="5">IF(AND(ISNUMBER(B18), B18&lt;28), B18+1, "")</f>
        <v>19</v>
      </c>
      <c r="D18" s="66">
        <f t="shared" si="5"/>
        <v>20</v>
      </c>
      <c r="E18" s="66">
        <f t="shared" si="5"/>
        <v>21</v>
      </c>
      <c r="F18" s="66">
        <f t="shared" si="5"/>
        <v>22</v>
      </c>
      <c r="G18" s="66">
        <f t="shared" si="5"/>
        <v>23</v>
      </c>
      <c r="H18" s="66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25</v>
      </c>
      <c r="C21" s="66">
        <f>IF(AND(ISNUMBER(B21), B21&lt;29), B21+1, "")</f>
        <v>26</v>
      </c>
      <c r="D21" s="66">
        <f>IF(AND(ISNUMBER(C21), C21&lt;29), C21+1, "")</f>
        <v>27</v>
      </c>
      <c r="E21" s="66">
        <f>IF(AND(ISNUMBER(D21), D21&lt;29), D21+1, "")</f>
        <v>28</v>
      </c>
      <c r="F21" s="66" t="str">
        <f>IF(AND(ISNUMBER(E21), E21&lt;21), E21+1, "")</f>
        <v/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 t="s">
        <v>19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899" priority="13">
      <formula>MONTH(B10)&lt;&gt;OptionCalendrier1mois</formula>
    </cfRule>
  </conditionalFormatting>
  <conditionalFormatting sqref="J10">
    <cfRule type="containsText" dxfId="898" priority="12" operator="containsText" text="Début">
      <formula>NOT(ISERROR(SEARCH("Début",J10)))</formula>
    </cfRule>
  </conditionalFormatting>
  <conditionalFormatting sqref="C8">
    <cfRule type="expression" dxfId="897" priority="11">
      <formula>MONTH(C8)&lt;&gt;OptionCalendrier1mois</formula>
    </cfRule>
  </conditionalFormatting>
  <conditionalFormatting sqref="B11:H11">
    <cfRule type="expression" dxfId="896" priority="10">
      <formula>MONTH(B11)&lt;&gt;OptionCalendrier1mois</formula>
    </cfRule>
  </conditionalFormatting>
  <conditionalFormatting sqref="B12:H12">
    <cfRule type="expression" dxfId="895" priority="9">
      <formula>MONTH(B12)&lt;&gt;OptionCalendrier1mois</formula>
    </cfRule>
  </conditionalFormatting>
  <conditionalFormatting sqref="B14:H14">
    <cfRule type="expression" dxfId="894" priority="8">
      <formula>MONTH(B14)&lt;&gt;OptionCalendrier1mois</formula>
    </cfRule>
  </conditionalFormatting>
  <conditionalFormatting sqref="B15:H15">
    <cfRule type="expression" dxfId="893" priority="7">
      <formula>MONTH(B15)&lt;&gt;OptionCalendrier1mois</formula>
    </cfRule>
  </conditionalFormatting>
  <conditionalFormatting sqref="B17:H17">
    <cfRule type="expression" dxfId="892" priority="6">
      <formula>MONTH(B17)&lt;&gt;OptionCalendrier1mois</formula>
    </cfRule>
  </conditionalFormatting>
  <conditionalFormatting sqref="B18">
    <cfRule type="expression" dxfId="891" priority="5">
      <formula>MONTH(B18)&lt;&gt;OptionCalendrier1mois</formula>
    </cfRule>
  </conditionalFormatting>
  <conditionalFormatting sqref="B20:H20">
    <cfRule type="expression" dxfId="890" priority="4">
      <formula>MONTH(B20)&lt;&gt;OptionCalendrier1mois</formula>
    </cfRule>
  </conditionalFormatting>
  <conditionalFormatting sqref="F21:H21">
    <cfRule type="expression" dxfId="889" priority="3">
      <formula>MONTH(F21)&lt;&gt;OptionCalendrier1mois</formula>
    </cfRule>
  </conditionalFormatting>
  <conditionalFormatting sqref="C18:H18">
    <cfRule type="expression" dxfId="888" priority="2">
      <formula>MONTH(C18)&lt;&gt;OptionCalendrier1mois</formula>
    </cfRule>
  </conditionalFormatting>
  <conditionalFormatting sqref="B21:E21">
    <cfRule type="expression" dxfId="887" priority="1">
      <formula>MONTH(B21)&lt;&gt;OptionCalendrier1mois</formula>
    </cfRule>
  </conditionalFormatting>
  <dataValidations count="3">
    <dataValidation allowBlank="1" showInputMessage="1" prompt="Date" sqref="B8:B9 D8:H8 C9:E9" xr:uid="{D6A332E9-137E-4D7C-BE46-0012F94BC498}"/>
    <dataValidation allowBlank="1" showInputMessage="1" prompt="Ajoutez des notes quotidiennes ici" sqref="B10 B13 B16 B19" xr:uid="{344281C5-6690-476E-A543-FA1289E87FD0}"/>
    <dataValidation allowBlank="1" showDropDown="1" showInputMessage="1" showErrorMessage="1" sqref="H3" xr:uid="{82CA4809-03A8-4350-AC3C-C33A9A375D7C}"/>
  </dataValidations>
  <hyperlinks>
    <hyperlink ref="J5" location="Cover!A1" display="Back to Home" xr:uid="{553EBAF8-455A-4B31-A1A8-4ED6840D5DA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41CC5E-2AD5-4C13-85B8-9F4AC2723037}">
  <sheetPr codeName="Sheet7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 t="e">
        <f>G8-1</f>
        <v>#VALUE!</v>
      </c>
      <c r="G8" s="65" t="str">
        <f>Cover!D15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 t="s">
        <v>55</v>
      </c>
      <c r="G9" s="66">
        <f>IF(H3="Vendredi",1,IF(ISNUMBER(F9),F9+1,""))</f>
        <v>1</v>
      </c>
      <c r="H9" s="66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3</v>
      </c>
      <c r="C12" s="66">
        <f t="shared" ref="C12:H12" si="1">IF(AND(ISNUMBER(B12), B12&lt;21), B12+1, "")</f>
        <v>4</v>
      </c>
      <c r="D12" s="66">
        <f t="shared" si="1"/>
        <v>5</v>
      </c>
      <c r="E12" s="66">
        <f t="shared" si="1"/>
        <v>6</v>
      </c>
      <c r="F12" s="66">
        <f t="shared" si="1"/>
        <v>7</v>
      </c>
      <c r="G12" s="66">
        <f t="shared" si="1"/>
        <v>8</v>
      </c>
      <c r="H12" s="66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10</v>
      </c>
      <c r="C15" s="66">
        <f t="shared" ref="C15:H15" si="3">IF(AND(ISNUMBER(B15), B15&lt;21), B15+1, "")</f>
        <v>11</v>
      </c>
      <c r="D15" s="66">
        <f t="shared" si="3"/>
        <v>12</v>
      </c>
      <c r="E15" s="66">
        <f t="shared" si="3"/>
        <v>13</v>
      </c>
      <c r="F15" s="66">
        <f t="shared" si="3"/>
        <v>14</v>
      </c>
      <c r="G15" s="66">
        <f t="shared" si="3"/>
        <v>15</v>
      </c>
      <c r="H15" s="66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17</v>
      </c>
      <c r="C18" s="66">
        <f t="shared" ref="C18:H18" si="5">IF(AND(ISNUMBER(B18), B18&lt;28), B18+1, "")</f>
        <v>18</v>
      </c>
      <c r="D18" s="66">
        <f t="shared" si="5"/>
        <v>19</v>
      </c>
      <c r="E18" s="66">
        <f t="shared" si="5"/>
        <v>20</v>
      </c>
      <c r="F18" s="66">
        <f t="shared" si="5"/>
        <v>21</v>
      </c>
      <c r="G18" s="66">
        <f t="shared" si="5"/>
        <v>22</v>
      </c>
      <c r="H18" s="66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24</v>
      </c>
      <c r="C21" s="66">
        <f>IF(AND(ISNUMBER(B21), B21&lt;29), B21+1, "")</f>
        <v>25</v>
      </c>
      <c r="D21" s="66">
        <f>IF(AND(ISNUMBER(C21), C21&lt;29), C21+1, "")</f>
        <v>26</v>
      </c>
      <c r="E21" s="66">
        <f>IF(AND(ISNUMBER(D21), D21&lt;29), D21+1, "")</f>
        <v>27</v>
      </c>
      <c r="F21" s="66">
        <f>IF(AND(ISNUMBER(E21), E21&lt;29), E21+1, "")</f>
        <v>28</v>
      </c>
      <c r="G21" s="66" t="str">
        <f>IF(AND(ISNUMBER(F21), F21&lt;21), F21+1, "")</f>
        <v/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/>
      <c r="G22" s="45" t="s">
        <v>19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886" priority="13">
      <formula>MONTH(B10)&lt;&gt;OptionCalendrier1mois</formula>
    </cfRule>
  </conditionalFormatting>
  <conditionalFormatting sqref="J10">
    <cfRule type="containsText" dxfId="885" priority="12" operator="containsText" text="Début">
      <formula>NOT(ISERROR(SEARCH("Début",J10)))</formula>
    </cfRule>
  </conditionalFormatting>
  <conditionalFormatting sqref="C8">
    <cfRule type="expression" dxfId="884" priority="11">
      <formula>MONTH(C8)&lt;&gt;OptionCalendrier1mois</formula>
    </cfRule>
  </conditionalFormatting>
  <conditionalFormatting sqref="B11:H11">
    <cfRule type="expression" dxfId="883" priority="10">
      <formula>MONTH(B11)&lt;&gt;OptionCalendrier1mois</formula>
    </cfRule>
  </conditionalFormatting>
  <conditionalFormatting sqref="B12:H12">
    <cfRule type="expression" dxfId="882" priority="9">
      <formula>MONTH(B12)&lt;&gt;OptionCalendrier1mois</formula>
    </cfRule>
  </conditionalFormatting>
  <conditionalFormatting sqref="B14:H14">
    <cfRule type="expression" dxfId="881" priority="8">
      <formula>MONTH(B14)&lt;&gt;OptionCalendrier1mois</formula>
    </cfRule>
  </conditionalFormatting>
  <conditionalFormatting sqref="B15:H15">
    <cfRule type="expression" dxfId="880" priority="7">
      <formula>MONTH(B15)&lt;&gt;OptionCalendrier1mois</formula>
    </cfRule>
  </conditionalFormatting>
  <conditionalFormatting sqref="B17:H17">
    <cfRule type="expression" dxfId="879" priority="6">
      <formula>MONTH(B17)&lt;&gt;OptionCalendrier1mois</formula>
    </cfRule>
  </conditionalFormatting>
  <conditionalFormatting sqref="B18">
    <cfRule type="expression" dxfId="878" priority="5">
      <formula>MONTH(B18)&lt;&gt;OptionCalendrier1mois</formula>
    </cfRule>
  </conditionalFormatting>
  <conditionalFormatting sqref="B20:H20">
    <cfRule type="expression" dxfId="877" priority="4">
      <formula>MONTH(B20)&lt;&gt;OptionCalendrier1mois</formula>
    </cfRule>
  </conditionalFormatting>
  <conditionalFormatting sqref="G21:H21">
    <cfRule type="expression" dxfId="876" priority="3">
      <formula>MONTH(G21)&lt;&gt;OptionCalendrier1mois</formula>
    </cfRule>
  </conditionalFormatting>
  <conditionalFormatting sqref="C18:H18">
    <cfRule type="expression" dxfId="875" priority="2">
      <formula>MONTH(C18)&lt;&gt;OptionCalendrier1mois</formula>
    </cfRule>
  </conditionalFormatting>
  <conditionalFormatting sqref="B21:F21">
    <cfRule type="expression" dxfId="874" priority="1">
      <formula>MONTH(B21)&lt;&gt;OptionCalendrier1mois</formula>
    </cfRule>
  </conditionalFormatting>
  <dataValidations count="3">
    <dataValidation allowBlank="1" showDropDown="1" showInputMessage="1" showErrorMessage="1" sqref="H3" xr:uid="{C3A6BA7A-240D-40A0-9D0D-F14C16CA35B4}"/>
    <dataValidation allowBlank="1" showInputMessage="1" prompt="Ajoutez des notes quotidiennes ici" sqref="B10 B13 B16 B19" xr:uid="{3E7F3466-7693-4852-B9F9-227E31D3FA0D}"/>
    <dataValidation allowBlank="1" showInputMessage="1" prompt="Date" sqref="B8:B9 D8:H8 C9:F9" xr:uid="{2BB2D9F9-1F24-47D0-8158-922B64A9B1CF}"/>
  </dataValidations>
  <hyperlinks>
    <hyperlink ref="J5" location="Cover!A1" display="Back to Home" xr:uid="{3A17A068-7CD3-424B-A247-59F3EDB9D61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A941E-BFC3-4EB1-86A2-F71D46190F9D}">
  <sheetPr codeName="Sheet7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 t="e">
        <f>H8-1</f>
        <v>#VALUE!</v>
      </c>
      <c r="H8" s="65" t="str">
        <f>Cover!D15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 t="s">
        <v>55</v>
      </c>
      <c r="H9" s="66">
        <f>IF(H3="Samedi",1,IF(ISNUMBER(G9),G9+1,""))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IF(AND(ISNUMBER(H9), H9&lt;28), H9+1, "")</f>
        <v>2</v>
      </c>
      <c r="C12" s="66">
        <f t="shared" ref="C12:H12" si="1">IF(AND(ISNUMBER(B12), B12&lt;21), B12+1, "")</f>
        <v>3</v>
      </c>
      <c r="D12" s="66">
        <f t="shared" si="1"/>
        <v>4</v>
      </c>
      <c r="E12" s="66">
        <f t="shared" si="1"/>
        <v>5</v>
      </c>
      <c r="F12" s="66">
        <f t="shared" si="1"/>
        <v>6</v>
      </c>
      <c r="G12" s="66">
        <f t="shared" si="1"/>
        <v>7</v>
      </c>
      <c r="H12" s="66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9</v>
      </c>
      <c r="C15" s="66">
        <f t="shared" ref="C15:H15" si="3">IF(AND(ISNUMBER(B15), B15&lt;21), B15+1, "")</f>
        <v>10</v>
      </c>
      <c r="D15" s="66">
        <f t="shared" si="3"/>
        <v>11</v>
      </c>
      <c r="E15" s="66">
        <f t="shared" si="3"/>
        <v>12</v>
      </c>
      <c r="F15" s="66">
        <f t="shared" si="3"/>
        <v>13</v>
      </c>
      <c r="G15" s="66">
        <f t="shared" si="3"/>
        <v>14</v>
      </c>
      <c r="H15" s="66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16</v>
      </c>
      <c r="C18" s="66">
        <f t="shared" ref="C18:H18" si="5">IF(AND(ISNUMBER(B18), B18&lt;28), B18+1, "")</f>
        <v>17</v>
      </c>
      <c r="D18" s="66">
        <f t="shared" si="5"/>
        <v>18</v>
      </c>
      <c r="E18" s="66">
        <f t="shared" si="5"/>
        <v>19</v>
      </c>
      <c r="F18" s="66">
        <f t="shared" si="5"/>
        <v>20</v>
      </c>
      <c r="G18" s="66">
        <f t="shared" si="5"/>
        <v>21</v>
      </c>
      <c r="H18" s="66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 t="e">
        <f>F20+1</f>
        <v>#VALUE!</v>
      </c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23</v>
      </c>
      <c r="C21" s="66">
        <f>IF(AND(ISNUMBER(B21), B21&lt;29), B21+1, "")</f>
        <v>24</v>
      </c>
      <c r="D21" s="66">
        <f>IF(AND(ISNUMBER(C21), C21&lt;29), C21+1, "")</f>
        <v>25</v>
      </c>
      <c r="E21" s="66">
        <f>IF(AND(ISNUMBER(D21), D21&lt;29), D21+1, "")</f>
        <v>26</v>
      </c>
      <c r="F21" s="66">
        <f>IF(AND(ISNUMBER(E21), E21&lt;29), E21+1, "")</f>
        <v>27</v>
      </c>
      <c r="G21" s="66">
        <f>IF(AND(ISNUMBER(F21), F21&lt;29), F21+1, "")</f>
        <v>28</v>
      </c>
      <c r="H21" s="66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/>
      <c r="G22" s="45"/>
      <c r="H22" s="45" t="s">
        <v>19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B13:D13">
    <cfRule type="expression" dxfId="873" priority="13">
      <formula>MONTH(B10)&lt;&gt;OptionCalendrier1mois</formula>
    </cfRule>
  </conditionalFormatting>
  <conditionalFormatting sqref="J10">
    <cfRule type="containsText" dxfId="872" priority="12" operator="containsText" text="Début">
      <formula>NOT(ISERROR(SEARCH("Début",J10)))</formula>
    </cfRule>
  </conditionalFormatting>
  <conditionalFormatting sqref="C8">
    <cfRule type="expression" dxfId="871" priority="11">
      <formula>MONTH(C8)&lt;&gt;OptionCalendrier1mois</formula>
    </cfRule>
  </conditionalFormatting>
  <conditionalFormatting sqref="B11:H11">
    <cfRule type="expression" dxfId="870" priority="10">
      <formula>MONTH(B11)&lt;&gt;OptionCalendrier1mois</formula>
    </cfRule>
  </conditionalFormatting>
  <conditionalFormatting sqref="B12:H12">
    <cfRule type="expression" dxfId="869" priority="9">
      <formula>MONTH(B12)&lt;&gt;OptionCalendrier1mois</formula>
    </cfRule>
  </conditionalFormatting>
  <conditionalFormatting sqref="B14:H14">
    <cfRule type="expression" dxfId="868" priority="8">
      <formula>MONTH(B14)&lt;&gt;OptionCalendrier1mois</formula>
    </cfRule>
  </conditionalFormatting>
  <conditionalFormatting sqref="B15:H15">
    <cfRule type="expression" dxfId="867" priority="7">
      <formula>MONTH(B15)&lt;&gt;OptionCalendrier1mois</formula>
    </cfRule>
  </conditionalFormatting>
  <conditionalFormatting sqref="B17:H17">
    <cfRule type="expression" dxfId="866" priority="6">
      <formula>MONTH(B17)&lt;&gt;OptionCalendrier1mois</formula>
    </cfRule>
  </conditionalFormatting>
  <conditionalFormatting sqref="B18">
    <cfRule type="expression" dxfId="865" priority="5">
      <formula>MONTH(B18)&lt;&gt;OptionCalendrier1mois</formula>
    </cfRule>
  </conditionalFormatting>
  <conditionalFormatting sqref="B20:H20">
    <cfRule type="expression" dxfId="864" priority="4">
      <formula>MONTH(B20)&lt;&gt;OptionCalendrier1mois</formula>
    </cfRule>
  </conditionalFormatting>
  <conditionalFormatting sqref="H21">
    <cfRule type="expression" dxfId="863" priority="3">
      <formula>MONTH(H21)&lt;&gt;OptionCalendrier1mois</formula>
    </cfRule>
  </conditionalFormatting>
  <conditionalFormatting sqref="C18:H18">
    <cfRule type="expression" dxfId="862" priority="2">
      <formula>MONTH(C18)&lt;&gt;OptionCalendrier1mois</formula>
    </cfRule>
  </conditionalFormatting>
  <conditionalFormatting sqref="B21:G21">
    <cfRule type="expression" dxfId="861" priority="1">
      <formula>MONTH(B21)&lt;&gt;OptionCalendrier1mois</formula>
    </cfRule>
  </conditionalFormatting>
  <dataValidations count="3">
    <dataValidation allowBlank="1" showInputMessage="1" prompt="Date" sqref="B8:B9 D8:H8 C9:G9" xr:uid="{1C4CE702-5C59-4505-9C3D-6C614ABAD641}"/>
    <dataValidation allowBlank="1" showInputMessage="1" prompt="Ajoutez des notes quotidiennes ici" sqref="B10 B13 B16 B19" xr:uid="{CF77908D-484B-4F9E-BB06-EBE2AA41898B}"/>
    <dataValidation allowBlank="1" showDropDown="1" showInputMessage="1" showErrorMessage="1" sqref="H3" xr:uid="{DA2D1D47-18F9-4B24-9748-31F959A3EB94}"/>
  </dataValidations>
  <hyperlinks>
    <hyperlink ref="J5" location="Cover!A1" display="Back to Home" xr:uid="{FB785037-73E0-46AD-826A-86A99E6DBAD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8D124-78CD-441B-B9F7-DDAF49A89D8C}">
  <sheetPr codeName="Sheet8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20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274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66" t="s">
        <v>55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Cover!D15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66">
        <f>IF(H3="Dimanche",1,IF(ISNUMBER(A12),A12+1,""))</f>
        <v>1</v>
      </c>
      <c r="C12" s="66">
        <f t="shared" ref="C12:H12" si="1">IF(AND(ISNUMBER(B12), B12&lt;21), B12+1, "")</f>
        <v>2</v>
      </c>
      <c r="D12" s="66">
        <f t="shared" si="1"/>
        <v>3</v>
      </c>
      <c r="E12" s="66">
        <f t="shared" si="1"/>
        <v>4</v>
      </c>
      <c r="F12" s="66">
        <f t="shared" si="1"/>
        <v>5</v>
      </c>
      <c r="G12" s="66">
        <f t="shared" si="1"/>
        <v>6</v>
      </c>
      <c r="H12" s="66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66">
        <f>IF(AND(ISNUMBER(H12), H12&lt;21), H12+1, "")</f>
        <v>8</v>
      </c>
      <c r="C15" s="66">
        <f t="shared" ref="C15:H15" si="3">IF(AND(ISNUMBER(B15), B15&lt;21), B15+1, "")</f>
        <v>9</v>
      </c>
      <c r="D15" s="66">
        <f t="shared" si="3"/>
        <v>10</v>
      </c>
      <c r="E15" s="66">
        <f t="shared" si="3"/>
        <v>11</v>
      </c>
      <c r="F15" s="66">
        <f t="shared" si="3"/>
        <v>12</v>
      </c>
      <c r="G15" s="66">
        <f t="shared" si="3"/>
        <v>13</v>
      </c>
      <c r="H15" s="66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66">
        <f>IF(AND(ISNUMBER(H15), H15&lt;21), H15+1, "")</f>
        <v>15</v>
      </c>
      <c r="C18" s="66">
        <f t="shared" ref="C18:H18" si="5">IF(AND(ISNUMBER(B18), B18&lt;28), B18+1, "")</f>
        <v>16</v>
      </c>
      <c r="D18" s="66">
        <f t="shared" si="5"/>
        <v>17</v>
      </c>
      <c r="E18" s="66">
        <f t="shared" si="5"/>
        <v>18</v>
      </c>
      <c r="F18" s="66">
        <f t="shared" si="5"/>
        <v>19</v>
      </c>
      <c r="G18" s="66">
        <f t="shared" si="5"/>
        <v>20</v>
      </c>
      <c r="H18" s="66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 t="shared" ref="C20:H20" si="6">B20+1</f>
        <v>#VALUE!</v>
      </c>
      <c r="D20" s="67" t="e">
        <f t="shared" si="6"/>
        <v>#VALUE!</v>
      </c>
      <c r="E20" s="67" t="e">
        <f t="shared" si="6"/>
        <v>#VALUE!</v>
      </c>
      <c r="F20" s="67" t="e">
        <f t="shared" si="6"/>
        <v>#VALUE!</v>
      </c>
      <c r="G20" s="67" t="e">
        <f t="shared" si="6"/>
        <v>#VALUE!</v>
      </c>
      <c r="H20" s="67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66">
        <f>IF(AND(ISNUMBER(H18), H18&lt;29), H18+1, "")</f>
        <v>22</v>
      </c>
      <c r="C21" s="66">
        <f t="shared" ref="C21:H21" si="7">IF(AND(ISNUMBER(B21), B21&lt;29), B21+1, "")</f>
        <v>23</v>
      </c>
      <c r="D21" s="66">
        <f t="shared" si="7"/>
        <v>24</v>
      </c>
      <c r="E21" s="66">
        <f t="shared" si="7"/>
        <v>25</v>
      </c>
      <c r="F21" s="66">
        <f t="shared" si="7"/>
        <v>26</v>
      </c>
      <c r="G21" s="66">
        <f t="shared" si="7"/>
        <v>27</v>
      </c>
      <c r="H21" s="66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30"/>
      <c r="C22" s="45"/>
      <c r="D22" s="45"/>
      <c r="E22" s="45"/>
      <c r="F22" s="45"/>
      <c r="G22" s="45"/>
      <c r="H22" s="45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19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13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37" t="s">
        <v>17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6">
    <mergeCell ref="B1:H1"/>
    <mergeCell ref="B2:H2"/>
    <mergeCell ref="B25:C25"/>
    <mergeCell ref="D25:E25"/>
    <mergeCell ref="F25:G25"/>
    <mergeCell ref="F23:H23"/>
  </mergeCells>
  <conditionalFormatting sqref="I10 I20 B13:D13">
    <cfRule type="expression" dxfId="860" priority="13">
      <formula>MONTH(B10)&lt;&gt;OptionCalendrier1mois</formula>
    </cfRule>
  </conditionalFormatting>
  <conditionalFormatting sqref="J10">
    <cfRule type="containsText" dxfId="859" priority="12" operator="containsText" text="Début">
      <formula>NOT(ISERROR(SEARCH("Début",J10)))</formula>
    </cfRule>
  </conditionalFormatting>
  <conditionalFormatting sqref="C8">
    <cfRule type="expression" dxfId="858" priority="11">
      <formula>MONTH(C8)&lt;&gt;OptionCalendrier1mois</formula>
    </cfRule>
  </conditionalFormatting>
  <conditionalFormatting sqref="B11:H11">
    <cfRule type="expression" dxfId="857" priority="10">
      <formula>MONTH(B11)&lt;&gt;OptionCalendrier1mois</formula>
    </cfRule>
  </conditionalFormatting>
  <conditionalFormatting sqref="C12:H12">
    <cfRule type="expression" dxfId="856" priority="9">
      <formula>MONTH(C12)&lt;&gt;OptionCalendrier1mois</formula>
    </cfRule>
  </conditionalFormatting>
  <conditionalFormatting sqref="B14:H14">
    <cfRule type="expression" dxfId="855" priority="8">
      <formula>MONTH(B14)&lt;&gt;OptionCalendrier1mois</formula>
    </cfRule>
  </conditionalFormatting>
  <conditionalFormatting sqref="B15:H15">
    <cfRule type="expression" dxfId="854" priority="7">
      <formula>MONTH(B15)&lt;&gt;OptionCalendrier1mois</formula>
    </cfRule>
  </conditionalFormatting>
  <conditionalFormatting sqref="B17:H17">
    <cfRule type="expression" dxfId="853" priority="6">
      <formula>MONTH(B17)&lt;&gt;OptionCalendrier1mois</formula>
    </cfRule>
  </conditionalFormatting>
  <conditionalFormatting sqref="B18">
    <cfRule type="expression" dxfId="852" priority="5">
      <formula>MONTH(B18)&lt;&gt;OptionCalendrier1mois</formula>
    </cfRule>
  </conditionalFormatting>
  <conditionalFormatting sqref="B20:H20">
    <cfRule type="expression" dxfId="851" priority="4">
      <formula>MONTH(B20)&lt;&gt;OptionCalendrier1mois</formula>
    </cfRule>
  </conditionalFormatting>
  <conditionalFormatting sqref="C18:H18">
    <cfRule type="expression" dxfId="850" priority="2">
      <formula>MONTH(C18)&lt;&gt;OptionCalendrier1mois</formula>
    </cfRule>
  </conditionalFormatting>
  <conditionalFormatting sqref="B21:H21">
    <cfRule type="expression" dxfId="849" priority="1">
      <formula>MONTH(B21)&lt;&gt;OptionCalendrier1mois</formula>
    </cfRule>
  </conditionalFormatting>
  <dataValidations count="3">
    <dataValidation allowBlank="1" showDropDown="1" showInputMessage="1" showErrorMessage="1" sqref="H3" xr:uid="{1A91DF15-63D1-43AA-8E59-7BBF22158860}"/>
    <dataValidation allowBlank="1" showInputMessage="1" prompt="Ajoutez des notes quotidiennes ici" sqref="B10 B13 B16 B19" xr:uid="{CE4E999B-61D0-4F4B-8614-BA3B52B8502E}"/>
    <dataValidation allowBlank="1" showInputMessage="1" prompt="Date" sqref="B8:B9 D8:H8 C9:H9" xr:uid="{A4DACA76-216E-44FB-BA85-889EBC0B8FC3}"/>
  </dataValidations>
  <hyperlinks>
    <hyperlink ref="J5" location="Cover!A1" display="Back to Home" xr:uid="{8F1EE8A7-5C21-4BBD-A78B-0972586FBEB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1B1B59-B556-4ACD-9688-914A0008D7B6}">
  <sheetPr codeName="Sheet130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 t="s">
        <v>15</v>
      </c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 t="e">
        <f>C8-1</f>
        <v>#VALUE!</v>
      </c>
      <c r="C8" s="65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 t="s">
        <v>146</v>
      </c>
      <c r="C9" s="90">
        <f>IF(H3="Monday",1,IF(ISNUMBER(B9),B9+1,""))</f>
        <v>1</v>
      </c>
      <c r="D9" s="90">
        <f>IF(E6="Mardi",1,IF(ISNUMBER(C9),C9+1,""))</f>
        <v>2</v>
      </c>
      <c r="E9" s="90">
        <f>IF(E6="Mercredi",1,IF(ISNUMBER(D9),D9+1,""))</f>
        <v>3</v>
      </c>
      <c r="F9" s="90">
        <f>IF(E6="Jeudi",1,IF(ISNUMBER(E9),E9+1,""))</f>
        <v>4</v>
      </c>
      <c r="G9" s="90">
        <f>IF(E6="Vendredi",1,IF(ISNUMBER(F9),F9+1,""))</f>
        <v>5</v>
      </c>
      <c r="H9" s="90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7</v>
      </c>
      <c r="C12" s="90">
        <f t="shared" ref="C12:H12" si="1">IF(AND(ISNUMBER(B12), B12&lt;21), B12+1, "")</f>
        <v>8</v>
      </c>
      <c r="D12" s="90">
        <f t="shared" si="1"/>
        <v>9</v>
      </c>
      <c r="E12" s="90">
        <f t="shared" si="1"/>
        <v>10</v>
      </c>
      <c r="F12" s="90">
        <f t="shared" si="1"/>
        <v>11</v>
      </c>
      <c r="G12" s="90">
        <f t="shared" si="1"/>
        <v>12</v>
      </c>
      <c r="H12" s="90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14</v>
      </c>
      <c r="C15" s="90">
        <f t="shared" ref="C15:H15" si="3">IF(AND(ISNUMBER(B15), B15&lt;21), B15+1, "")</f>
        <v>15</v>
      </c>
      <c r="D15" s="90">
        <f t="shared" si="3"/>
        <v>16</v>
      </c>
      <c r="E15" s="90">
        <f t="shared" si="3"/>
        <v>17</v>
      </c>
      <c r="F15" s="90">
        <f t="shared" si="3"/>
        <v>18</v>
      </c>
      <c r="G15" s="90">
        <f t="shared" si="3"/>
        <v>19</v>
      </c>
      <c r="H15" s="90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21</v>
      </c>
      <c r="C18" s="66" t="str">
        <f t="shared" ref="C18:H18" si="5">IF(AND(ISNUMBER(B18), B18&lt;21),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147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89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48" priority="5">
      <formula>MONTH(B10)&lt;&gt;OptionCalendrier1mois</formula>
    </cfRule>
  </conditionalFormatting>
  <conditionalFormatting sqref="J10">
    <cfRule type="containsText" dxfId="847" priority="4" operator="containsText" text="Début">
      <formula>NOT(ISERROR(SEARCH("Début",J10)))</formula>
    </cfRule>
  </conditionalFormatting>
  <conditionalFormatting sqref="B12:H12">
    <cfRule type="expression" dxfId="846" priority="3">
      <formula>MONTH(B12)&lt;&gt;OptionCalendrier1mois</formula>
    </cfRule>
  </conditionalFormatting>
  <conditionalFormatting sqref="B15:H15">
    <cfRule type="expression" dxfId="845" priority="2">
      <formula>MONTH(B15)&lt;&gt;OptionCalendrier1mois</formula>
    </cfRule>
  </conditionalFormatting>
  <conditionalFormatting sqref="B18:H18">
    <cfRule type="expression" dxfId="844" priority="1">
      <formula>MONTH(B18)&lt;&gt;OptionCalendrier1mois</formula>
    </cfRule>
  </conditionalFormatting>
  <dataValidations count="3">
    <dataValidation allowBlank="1" showDropDown="1" showInputMessage="1" showErrorMessage="1" sqref="H3" xr:uid="{A73AC3E0-17EF-4DA9-ABBF-100D4F0FDB57}"/>
    <dataValidation allowBlank="1" showInputMessage="1" prompt="Date" sqref="B8:B9 C8:H8" xr:uid="{E409C3F7-AD72-422A-A786-772FDE58203F}"/>
    <dataValidation allowBlank="1" showInputMessage="1" prompt="Add daily notes here" sqref="B10 B13 B16 B19" xr:uid="{F7A70495-E92C-4577-92BC-C819E9C2A819}"/>
  </dataValidations>
  <hyperlinks>
    <hyperlink ref="J5" location="'Cover - Eng'!A1" display="Return to the Home Page" xr:uid="{14B8E988-1CF8-41A6-AE54-BE079984025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6BE5F8-732D-4D23-B993-44F772F8BD19}">
  <sheetPr codeName="Sheet131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5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90" t="s">
        <v>146</v>
      </c>
      <c r="D9" s="90">
        <f>IF(H3="Tuesday",1,IF(ISNUMBER(C9),C9+1,""))</f>
        <v>1</v>
      </c>
      <c r="E9" s="90">
        <f>IF(E6="Mercredi",1,IF(ISNUMBER(D9),D9+1,""))</f>
        <v>2</v>
      </c>
      <c r="F9" s="90">
        <f>IF(E6="Jeudi",1,IF(ISNUMBER(E9),E9+1,""))</f>
        <v>3</v>
      </c>
      <c r="G9" s="90">
        <f>IF(E6="Vendredi",1,IF(ISNUMBER(F9),F9+1,""))</f>
        <v>4</v>
      </c>
      <c r="H9" s="90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6</v>
      </c>
      <c r="C12" s="90">
        <f t="shared" ref="C12:H12" si="1">IF(AND(ISNUMBER(B12), B12&lt;21), B12+1, "")</f>
        <v>7</v>
      </c>
      <c r="D12" s="90">
        <f t="shared" si="1"/>
        <v>8</v>
      </c>
      <c r="E12" s="90">
        <f t="shared" si="1"/>
        <v>9</v>
      </c>
      <c r="F12" s="90">
        <f t="shared" si="1"/>
        <v>10</v>
      </c>
      <c r="G12" s="90">
        <f t="shared" si="1"/>
        <v>11</v>
      </c>
      <c r="H12" s="90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13</v>
      </c>
      <c r="C15" s="90">
        <f t="shared" ref="C15:H15" si="3">IF(AND(ISNUMBER(B15), B15&lt;21), B15+1, "")</f>
        <v>14</v>
      </c>
      <c r="D15" s="90">
        <f t="shared" si="3"/>
        <v>15</v>
      </c>
      <c r="E15" s="90">
        <f t="shared" si="3"/>
        <v>16</v>
      </c>
      <c r="F15" s="90">
        <f t="shared" si="3"/>
        <v>17</v>
      </c>
      <c r="G15" s="90">
        <f t="shared" si="3"/>
        <v>18</v>
      </c>
      <c r="H15" s="90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20</v>
      </c>
      <c r="C18" s="90">
        <f t="shared" ref="C18:H18" si="5">IF(AND(ISNUMBER(B18), B18&lt;21), B18+1, "")</f>
        <v>21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147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43" priority="5">
      <formula>MONTH(B10)&lt;&gt;OptionCalendrier1mois</formula>
    </cfRule>
  </conditionalFormatting>
  <conditionalFormatting sqref="J10">
    <cfRule type="containsText" dxfId="842" priority="4" operator="containsText" text="Début">
      <formula>NOT(ISERROR(SEARCH("Début",J10)))</formula>
    </cfRule>
  </conditionalFormatting>
  <conditionalFormatting sqref="B12:H12">
    <cfRule type="expression" dxfId="841" priority="3">
      <formula>MONTH(B12)&lt;&gt;OptionCalendrier1mois</formula>
    </cfRule>
  </conditionalFormatting>
  <conditionalFormatting sqref="B15:H15">
    <cfRule type="expression" dxfId="840" priority="2">
      <formula>MONTH(B15)&lt;&gt;OptionCalendrier1mois</formula>
    </cfRule>
  </conditionalFormatting>
  <conditionalFormatting sqref="B18:H18">
    <cfRule type="expression" dxfId="839" priority="1">
      <formula>MONTH(B18)&lt;&gt;OptionCalendrier1mois</formula>
    </cfRule>
  </conditionalFormatting>
  <dataValidations count="3">
    <dataValidation allowBlank="1" showInputMessage="1" prompt="Date" sqref="B8:B9 C8:H8 C9" xr:uid="{5D551D16-17B5-4E12-85AD-B932E7820590}"/>
    <dataValidation allowBlank="1" showDropDown="1" showInputMessage="1" showErrorMessage="1" sqref="H3" xr:uid="{DE976156-A35C-45FB-917D-5B43F9F0AD4D}"/>
    <dataValidation allowBlank="1" showInputMessage="1" prompt="Add daily notes here" sqref="B10 B13 B16 B19" xr:uid="{E4B5DA53-2960-42B4-A3C7-71B23DC723EF}"/>
  </dataValidations>
  <hyperlinks>
    <hyperlink ref="J5" location="'Cover - Eng'!A1" display="Return to the Home Page" xr:uid="{FC2123F5-B165-460B-B5B0-46D5B74046B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042CC-E4B4-4E12-A5CB-0CBF61AAD10F}">
  <sheetPr codeName="Sheet132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90" t="s">
        <v>146</v>
      </c>
      <c r="E9" s="90">
        <f>IF(H3="Wednesday",1,IF(ISNUMBER(D9),D9+1,""))</f>
        <v>1</v>
      </c>
      <c r="F9" s="90">
        <f>IF(E6="Jeudi",1,IF(ISNUMBER(E9),E9+1,""))</f>
        <v>2</v>
      </c>
      <c r="G9" s="90">
        <f>IF(E6="Vendredi",1,IF(ISNUMBER(F9),F9+1,""))</f>
        <v>3</v>
      </c>
      <c r="H9" s="90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5</v>
      </c>
      <c r="C12" s="90">
        <f t="shared" ref="C12:H12" si="1">IF(AND(ISNUMBER(B12), B12&lt;21), B12+1, "")</f>
        <v>6</v>
      </c>
      <c r="D12" s="90">
        <f t="shared" si="1"/>
        <v>7</v>
      </c>
      <c r="E12" s="90">
        <f t="shared" si="1"/>
        <v>8</v>
      </c>
      <c r="F12" s="90">
        <f t="shared" si="1"/>
        <v>9</v>
      </c>
      <c r="G12" s="90">
        <f t="shared" si="1"/>
        <v>10</v>
      </c>
      <c r="H12" s="90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12</v>
      </c>
      <c r="C15" s="90">
        <f t="shared" ref="C15:H15" si="3">IF(AND(ISNUMBER(B15), B15&lt;21), B15+1, "")</f>
        <v>13</v>
      </c>
      <c r="D15" s="90">
        <f t="shared" si="3"/>
        <v>14</v>
      </c>
      <c r="E15" s="90">
        <f t="shared" si="3"/>
        <v>15</v>
      </c>
      <c r="F15" s="90">
        <f t="shared" si="3"/>
        <v>16</v>
      </c>
      <c r="G15" s="90">
        <f t="shared" si="3"/>
        <v>17</v>
      </c>
      <c r="H15" s="90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19</v>
      </c>
      <c r="C18" s="90">
        <f t="shared" ref="C18:H18" si="5">IF(AND(ISNUMBER(B18), B18&lt;21), B18+1, "")</f>
        <v>20</v>
      </c>
      <c r="D18" s="90">
        <f t="shared" si="5"/>
        <v>21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147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38" priority="5">
      <formula>MONTH(B10)&lt;&gt;OptionCalendrier1mois</formula>
    </cfRule>
  </conditionalFormatting>
  <conditionalFormatting sqref="J10">
    <cfRule type="containsText" dxfId="837" priority="4" operator="containsText" text="Début">
      <formula>NOT(ISERROR(SEARCH("Début",J10)))</formula>
    </cfRule>
  </conditionalFormatting>
  <conditionalFormatting sqref="B12:H12">
    <cfRule type="expression" dxfId="836" priority="3">
      <formula>MONTH(B12)&lt;&gt;OptionCalendrier1mois</formula>
    </cfRule>
  </conditionalFormatting>
  <conditionalFormatting sqref="B15:H15">
    <cfRule type="expression" dxfId="835" priority="2">
      <formula>MONTH(B15)&lt;&gt;OptionCalendrier1mois</formula>
    </cfRule>
  </conditionalFormatting>
  <conditionalFormatting sqref="B18:H18">
    <cfRule type="expression" dxfId="834" priority="1">
      <formula>MONTH(B18)&lt;&gt;OptionCalendrier1mois</formula>
    </cfRule>
  </conditionalFormatting>
  <dataValidations count="3">
    <dataValidation allowBlank="1" showDropDown="1" showInputMessage="1" showErrorMessage="1" sqref="H3" xr:uid="{27EB2374-9637-472D-8F7B-6B3C92984EC9}"/>
    <dataValidation allowBlank="1" showInputMessage="1" prompt="Date" sqref="B8:B9 C8:H8 C9:D9" xr:uid="{86277BFD-5F23-47C7-8620-5800431FA99C}"/>
    <dataValidation allowBlank="1" showInputMessage="1" prompt="Add daily notes here" sqref="B10 B13 B16 B19" xr:uid="{6C3713E5-A7E7-441E-AFDC-B1B3AB9D7C08}"/>
  </dataValidations>
  <hyperlinks>
    <hyperlink ref="J5" location="'Cover - Eng'!A1" display="Return to the Home Page" xr:uid="{821316CF-E51C-42C6-B0C6-79C15D28AFD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930C48-C745-407B-8604-C748AD06AE1B}">
  <sheetPr codeName="Sheet133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90" t="s">
        <v>146</v>
      </c>
      <c r="F9" s="90">
        <f>IF(H3="Thursday",1,IF(ISNUMBER(E9),E9+1,""))</f>
        <v>1</v>
      </c>
      <c r="G9" s="90">
        <f>IF(E6="Vendredi",1,IF(ISNUMBER(F9),F9+1,""))</f>
        <v>2</v>
      </c>
      <c r="H9" s="90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4</v>
      </c>
      <c r="C12" s="90">
        <f t="shared" ref="C12:H12" si="1">IF(AND(ISNUMBER(B12), B12&lt;21), B12+1, "")</f>
        <v>5</v>
      </c>
      <c r="D12" s="90">
        <f t="shared" si="1"/>
        <v>6</v>
      </c>
      <c r="E12" s="90">
        <f t="shared" si="1"/>
        <v>7</v>
      </c>
      <c r="F12" s="90">
        <f t="shared" si="1"/>
        <v>8</v>
      </c>
      <c r="G12" s="90">
        <f t="shared" si="1"/>
        <v>9</v>
      </c>
      <c r="H12" s="90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11</v>
      </c>
      <c r="C15" s="90">
        <f t="shared" ref="C15:H15" si="3">IF(AND(ISNUMBER(B15), B15&lt;21), B15+1, "")</f>
        <v>12</v>
      </c>
      <c r="D15" s="90">
        <f t="shared" si="3"/>
        <v>13</v>
      </c>
      <c r="E15" s="90">
        <f t="shared" si="3"/>
        <v>14</v>
      </c>
      <c r="F15" s="90">
        <f t="shared" si="3"/>
        <v>15</v>
      </c>
      <c r="G15" s="90">
        <f t="shared" si="3"/>
        <v>16</v>
      </c>
      <c r="H15" s="90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18</v>
      </c>
      <c r="C18" s="90">
        <f t="shared" ref="C18:H18" si="5">IF(AND(ISNUMBER(B18), B18&lt;21), B18+1, "")</f>
        <v>19</v>
      </c>
      <c r="D18" s="90">
        <f t="shared" si="5"/>
        <v>20</v>
      </c>
      <c r="E18" s="90">
        <f t="shared" si="5"/>
        <v>21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147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33" priority="5">
      <formula>MONTH(B10)&lt;&gt;OptionCalendrier1mois</formula>
    </cfRule>
  </conditionalFormatting>
  <conditionalFormatting sqref="J10">
    <cfRule type="containsText" dxfId="832" priority="4" operator="containsText" text="Début">
      <formula>NOT(ISERROR(SEARCH("Début",J10)))</formula>
    </cfRule>
  </conditionalFormatting>
  <conditionalFormatting sqref="B12:H12">
    <cfRule type="expression" dxfId="831" priority="3">
      <formula>MONTH(B12)&lt;&gt;OptionCalendrier1mois</formula>
    </cfRule>
  </conditionalFormatting>
  <conditionalFormatting sqref="B15:H15">
    <cfRule type="expression" dxfId="830" priority="2">
      <formula>MONTH(B15)&lt;&gt;OptionCalendrier1mois</formula>
    </cfRule>
  </conditionalFormatting>
  <conditionalFormatting sqref="B18:H18">
    <cfRule type="expression" dxfId="829" priority="1">
      <formula>MONTH(B18)&lt;&gt;OptionCalendrier1mois</formula>
    </cfRule>
  </conditionalFormatting>
  <dataValidations count="3">
    <dataValidation allowBlank="1" showInputMessage="1" prompt="Date" sqref="B8:B9 C8:H8 C9:E9" xr:uid="{FEDBB823-8989-46F2-B248-8DB4252B51AD}"/>
    <dataValidation allowBlank="1" showDropDown="1" showInputMessage="1" showErrorMessage="1" sqref="H3" xr:uid="{32602BAB-EA4B-4AA9-8D40-FABAB208ED31}"/>
    <dataValidation allowBlank="1" showInputMessage="1" prompt="Add daily notes here" sqref="B10 B19 B16" xr:uid="{81A02117-46CD-41DC-B6C3-26E28DDCBBD3}"/>
  </dataValidations>
  <hyperlinks>
    <hyperlink ref="J5" location="'Cover - Eng'!A1" display="Return to the Home Page" xr:uid="{1413CA69-41F9-4AF8-B6E1-47D9A637046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6E82DA-4621-4210-A040-91C5945C2F0B}">
  <sheetPr codeName="Sheet134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90" t="s">
        <v>146</v>
      </c>
      <c r="G9" s="90">
        <f>IF(H3="Friday",1,IF(ISNUMBER(F9),F9+1,""))</f>
        <v>1</v>
      </c>
      <c r="H9" s="90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3</v>
      </c>
      <c r="C12" s="90">
        <f t="shared" ref="C12:H12" si="1">IF(AND(ISNUMBER(B12), B12&lt;21), B12+1, "")</f>
        <v>4</v>
      </c>
      <c r="D12" s="90">
        <f t="shared" si="1"/>
        <v>5</v>
      </c>
      <c r="E12" s="90">
        <f t="shared" si="1"/>
        <v>6</v>
      </c>
      <c r="F12" s="90">
        <f t="shared" si="1"/>
        <v>7</v>
      </c>
      <c r="G12" s="90">
        <f t="shared" si="1"/>
        <v>8</v>
      </c>
      <c r="H12" s="90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10</v>
      </c>
      <c r="C15" s="90">
        <f t="shared" ref="C15:H15" si="3">IF(AND(ISNUMBER(B15), B15&lt;21), B15+1, "")</f>
        <v>11</v>
      </c>
      <c r="D15" s="90">
        <f t="shared" si="3"/>
        <v>12</v>
      </c>
      <c r="E15" s="90">
        <f t="shared" si="3"/>
        <v>13</v>
      </c>
      <c r="F15" s="90">
        <f t="shared" si="3"/>
        <v>14</v>
      </c>
      <c r="G15" s="90">
        <f t="shared" si="3"/>
        <v>15</v>
      </c>
      <c r="H15" s="90">
        <f t="shared" si="3"/>
        <v>16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17</v>
      </c>
      <c r="C18" s="90">
        <f t="shared" ref="C18:H18" si="5">IF(AND(ISNUMBER(B18), B18&lt;21), B18+1, "")</f>
        <v>18</v>
      </c>
      <c r="D18" s="90">
        <f t="shared" si="5"/>
        <v>19</v>
      </c>
      <c r="E18" s="90">
        <f t="shared" si="5"/>
        <v>20</v>
      </c>
      <c r="F18" s="90">
        <f t="shared" si="5"/>
        <v>21</v>
      </c>
      <c r="G18" s="66" t="str">
        <f t="shared" si="5"/>
        <v/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147</v>
      </c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D13">
    <cfRule type="expression" dxfId="828" priority="5">
      <formula>MONTH(B10)&lt;&gt;OptionCalendrier1mois</formula>
    </cfRule>
  </conditionalFormatting>
  <conditionalFormatting sqref="J10">
    <cfRule type="containsText" dxfId="827" priority="4" operator="containsText" text="Début">
      <formula>NOT(ISERROR(SEARCH("Début",J10)))</formula>
    </cfRule>
  </conditionalFormatting>
  <conditionalFormatting sqref="B12:H12">
    <cfRule type="expression" dxfId="826" priority="3">
      <formula>MONTH(B12)&lt;&gt;OptionCalendrier1mois</formula>
    </cfRule>
  </conditionalFormatting>
  <conditionalFormatting sqref="B15:H15">
    <cfRule type="expression" dxfId="825" priority="2">
      <formula>MONTH(B15)&lt;&gt;OptionCalendrier1mois</formula>
    </cfRule>
  </conditionalFormatting>
  <conditionalFormatting sqref="B18:H18">
    <cfRule type="expression" dxfId="824" priority="1">
      <formula>MONTH(B18)&lt;&gt;OptionCalendrier1mois</formula>
    </cfRule>
  </conditionalFormatting>
  <dataValidations count="3">
    <dataValidation allowBlank="1" showDropDown="1" showInputMessage="1" showErrorMessage="1" sqref="H3" xr:uid="{8A1B9DE4-87D8-458B-BA56-38F2E8A101EE}"/>
    <dataValidation allowBlank="1" showInputMessage="1" prompt="Date" sqref="B8:B9 C8:H8 C9:F9" xr:uid="{796D31D8-2C21-4204-838E-0045789C13A5}"/>
    <dataValidation allowBlank="1" showInputMessage="1" prompt="Add daily notes here" sqref="B10 B19 B16" xr:uid="{F0C117CE-1788-4D96-9963-14764EF1F1B9}"/>
  </dataValidations>
  <hyperlinks>
    <hyperlink ref="J5" location="'Cover - Eng'!A1" display="Return to the Home Page" xr:uid="{0051B1C2-2154-4BBC-AEF0-22EEE390806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29DFB2-E79F-44F5-A092-051A8E53B941}">
  <sheetPr codeName="Sheet135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90" t="s">
        <v>146</v>
      </c>
      <c r="H9" s="90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2</v>
      </c>
      <c r="C12" s="90">
        <f t="shared" ref="C12:H12" si="1">IF(AND(ISNUMBER(B12), B12&lt;21), B12+1, "")</f>
        <v>3</v>
      </c>
      <c r="D12" s="90">
        <f t="shared" si="1"/>
        <v>4</v>
      </c>
      <c r="E12" s="90">
        <f t="shared" si="1"/>
        <v>5</v>
      </c>
      <c r="F12" s="90">
        <f t="shared" si="1"/>
        <v>6</v>
      </c>
      <c r="G12" s="90">
        <f t="shared" si="1"/>
        <v>7</v>
      </c>
      <c r="H12" s="90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9</v>
      </c>
      <c r="C15" s="90">
        <f t="shared" ref="C15:H15" si="3">IF(AND(ISNUMBER(B15), B15&lt;21), B15+1, "")</f>
        <v>10</v>
      </c>
      <c r="D15" s="90">
        <f t="shared" si="3"/>
        <v>11</v>
      </c>
      <c r="E15" s="90">
        <f t="shared" si="3"/>
        <v>12</v>
      </c>
      <c r="F15" s="90">
        <f t="shared" si="3"/>
        <v>13</v>
      </c>
      <c r="G15" s="90">
        <f t="shared" si="3"/>
        <v>14</v>
      </c>
      <c r="H15" s="90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16</v>
      </c>
      <c r="C18" s="90">
        <f t="shared" ref="C18:H18" si="5">IF(AND(ISNUMBER(B18), B18&lt;21), B18+1, "")</f>
        <v>17</v>
      </c>
      <c r="D18" s="90">
        <f t="shared" si="5"/>
        <v>18</v>
      </c>
      <c r="E18" s="90">
        <f t="shared" si="5"/>
        <v>19</v>
      </c>
      <c r="F18" s="90">
        <f t="shared" si="5"/>
        <v>20</v>
      </c>
      <c r="G18" s="90">
        <f t="shared" si="5"/>
        <v>21</v>
      </c>
      <c r="H18" s="66" t="str">
        <f t="shared" si="5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147</v>
      </c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">
    <cfRule type="expression" dxfId="823" priority="5">
      <formula>MONTH(B10)&lt;&gt;OptionCalendrier1mois</formula>
    </cfRule>
  </conditionalFormatting>
  <conditionalFormatting sqref="J10">
    <cfRule type="containsText" dxfId="822" priority="4" operator="containsText" text="Début">
      <formula>NOT(ISERROR(SEARCH("Début",J10)))</formula>
    </cfRule>
  </conditionalFormatting>
  <conditionalFormatting sqref="B12:H12">
    <cfRule type="expression" dxfId="821" priority="3">
      <formula>MONTH(B12)&lt;&gt;OptionCalendrier1mois</formula>
    </cfRule>
  </conditionalFormatting>
  <conditionalFormatting sqref="B15:H15">
    <cfRule type="expression" dxfId="820" priority="2">
      <formula>MONTH(B15)&lt;&gt;OptionCalendrier1mois</formula>
    </cfRule>
  </conditionalFormatting>
  <conditionalFormatting sqref="B18:H18">
    <cfRule type="expression" dxfId="819" priority="1">
      <formula>MONTH(B18)&lt;&gt;OptionCalendrier1mois</formula>
    </cfRule>
  </conditionalFormatting>
  <dataValidations count="3">
    <dataValidation allowBlank="1" showInputMessage="1" prompt="Date" sqref="B8:B9 C8:H8 C9:G9" xr:uid="{6430E205-F3D6-4DC2-A152-B4A12B9BED79}"/>
    <dataValidation allowBlank="1" showDropDown="1" showInputMessage="1" showErrorMessage="1" sqref="H3" xr:uid="{D92D06E1-D301-4CAA-9AC9-32EA4E10E1EF}"/>
    <dataValidation allowBlank="1" showInputMessage="1" prompt="Add daily notes here" sqref="B19 B16 B10" xr:uid="{23DCD2C0-CCAD-4BB6-8413-E9CC9D891DE8}"/>
  </dataValidations>
  <hyperlinks>
    <hyperlink ref="J5" location="'Cover - Eng'!A1" display="Return to the Home Page" xr:uid="{D1129190-0BE4-482B-AF00-2B44C5007D2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3B1BF-93DD-4C82-88D5-2412F014EEB0}">
  <sheetPr codeName="Sheet136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267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90" t="s">
        <v>146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IF(H3="Sunday",1,IF(ISNUMBER(A12),A12+1,""))</f>
        <v>1</v>
      </c>
      <c r="C12" s="90">
        <f t="shared" ref="C12:H12" si="1">IF(AND(ISNUMBER(B12), B12&lt;21), B12+1, "")</f>
        <v>2</v>
      </c>
      <c r="D12" s="90">
        <f t="shared" si="1"/>
        <v>3</v>
      </c>
      <c r="E12" s="90">
        <f t="shared" si="1"/>
        <v>4</v>
      </c>
      <c r="F12" s="90">
        <f t="shared" si="1"/>
        <v>5</v>
      </c>
      <c r="G12" s="90">
        <f t="shared" si="1"/>
        <v>6</v>
      </c>
      <c r="H12" s="90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8</v>
      </c>
      <c r="C15" s="90">
        <f t="shared" ref="C15:H15" si="3">IF(AND(ISNUMBER(B15), B15&lt;21), B15+1, "")</f>
        <v>9</v>
      </c>
      <c r="D15" s="90">
        <f t="shared" si="3"/>
        <v>10</v>
      </c>
      <c r="E15" s="90">
        <f t="shared" si="3"/>
        <v>11</v>
      </c>
      <c r="F15" s="90">
        <f t="shared" si="3"/>
        <v>12</v>
      </c>
      <c r="G15" s="90">
        <f t="shared" si="3"/>
        <v>13</v>
      </c>
      <c r="H15" s="90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15</v>
      </c>
      <c r="C18" s="90">
        <f t="shared" ref="C18:H18" si="5">IF(AND(ISNUMBER(B18), B18&lt;21), B18+1, "")</f>
        <v>16</v>
      </c>
      <c r="D18" s="90">
        <f t="shared" si="5"/>
        <v>17</v>
      </c>
      <c r="E18" s="90">
        <f t="shared" si="5"/>
        <v>18</v>
      </c>
      <c r="F18" s="90">
        <f t="shared" si="5"/>
        <v>19</v>
      </c>
      <c r="G18" s="90">
        <f t="shared" si="5"/>
        <v>20</v>
      </c>
      <c r="H18" s="90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147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1" t="s">
        <v>9</v>
      </c>
      <c r="C22" s="122"/>
      <c r="D22" s="121" t="s">
        <v>264</v>
      </c>
      <c r="E22" s="122"/>
      <c r="F22" s="121" t="s">
        <v>57</v>
      </c>
      <c r="G22" s="122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B1:H1"/>
    <mergeCell ref="B2:H2"/>
    <mergeCell ref="F20:H20"/>
    <mergeCell ref="B22:C22"/>
    <mergeCell ref="D22:E22"/>
    <mergeCell ref="F22:G22"/>
    <mergeCell ref="D23:E23"/>
    <mergeCell ref="F23:G23"/>
  </mergeCells>
  <conditionalFormatting sqref="I10 B11:H11 B14:H14 B17:H17 I20">
    <cfRule type="expression" dxfId="818" priority="5">
      <formula>MONTH(B10)&lt;&gt;OptionCalendrier1mois</formula>
    </cfRule>
  </conditionalFormatting>
  <conditionalFormatting sqref="J10">
    <cfRule type="containsText" dxfId="817" priority="4" operator="containsText" text="Début">
      <formula>NOT(ISERROR(SEARCH("Début",J10)))</formula>
    </cfRule>
  </conditionalFormatting>
  <conditionalFormatting sqref="C12:H12">
    <cfRule type="expression" dxfId="816" priority="3">
      <formula>MONTH(C12)&lt;&gt;OptionCalendrier1mois</formula>
    </cfRule>
  </conditionalFormatting>
  <conditionalFormatting sqref="B15:H15">
    <cfRule type="expression" dxfId="815" priority="2">
      <formula>MONTH(B15)&lt;&gt;OptionCalendrier1mois</formula>
    </cfRule>
  </conditionalFormatting>
  <conditionalFormatting sqref="B18:H18">
    <cfRule type="expression" dxfId="814" priority="1">
      <formula>MONTH(B18)&lt;&gt;OptionCalendrier1mois</formula>
    </cfRule>
  </conditionalFormatting>
  <dataValidations count="3">
    <dataValidation allowBlank="1" showDropDown="1" showInputMessage="1" showErrorMessage="1" sqref="H3" xr:uid="{83026C4C-8569-4B13-B29A-EC180D85ED86}"/>
    <dataValidation allowBlank="1" showInputMessage="1" prompt="Date" sqref="B8:H9" xr:uid="{E1B8C9FE-87C4-4251-B012-941B2F6DF542}"/>
    <dataValidation allowBlank="1" showInputMessage="1" prompt="Add daily notes here" sqref="B19 B10 B16" xr:uid="{E000E591-E5F9-4DEF-AE9E-BB905234CCB9}"/>
  </dataValidations>
  <hyperlinks>
    <hyperlink ref="J5" location="'Cover - Eng'!A1" display="Return to the Home Page" xr:uid="{BC551DC3-8FB3-4556-906B-65D8B141306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B37B16-C8FD-49E7-87ED-413DFD88F010}">
  <sheetPr codeName="Sheet144">
    <tabColor theme="4" tint="-0.249977111117893"/>
    <pageSetUpPr autoPageBreaks="0"/>
  </sheetPr>
  <dimension ref="A1:S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 t="e">
        <f>C8-1</f>
        <v>#VALUE!</v>
      </c>
      <c r="C8" s="67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 t="s">
        <v>146</v>
      </c>
      <c r="C9" s="90">
        <f>IF(H3="Monday",1,IF(ISNUMBER(B9),B9+1,""))</f>
        <v>1</v>
      </c>
      <c r="D9" s="90">
        <f>IF(E6="Mardi",1,IF(ISNUMBER(C9),C9+1,""))</f>
        <v>2</v>
      </c>
      <c r="E9" s="90">
        <f>IF(E6="Mercredi",1,IF(ISNUMBER(D9),D9+1,""))</f>
        <v>3</v>
      </c>
      <c r="F9" s="90">
        <f>IF(E6="Jeudi",1,IF(ISNUMBER(E9),E9+1,""))</f>
        <v>4</v>
      </c>
      <c r="G9" s="90">
        <f>IF(E6="Vendredi",1,IF(ISNUMBER(F9),F9+1,""))</f>
        <v>5</v>
      </c>
      <c r="H9" s="90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7</v>
      </c>
      <c r="C12" s="90">
        <f t="shared" ref="C12:H12" si="1">IF(AND(ISNUMBER(B12), B12&lt;21), B12+1, "")</f>
        <v>8</v>
      </c>
      <c r="D12" s="90">
        <f t="shared" si="1"/>
        <v>9</v>
      </c>
      <c r="E12" s="90">
        <f t="shared" si="1"/>
        <v>10</v>
      </c>
      <c r="F12" s="90">
        <f t="shared" si="1"/>
        <v>11</v>
      </c>
      <c r="G12" s="90">
        <f t="shared" si="1"/>
        <v>12</v>
      </c>
      <c r="H12" s="90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14</v>
      </c>
      <c r="C15" s="90">
        <f t="shared" ref="C15:H15" si="3">IF(AND(ISNUMBER(B15), B15&lt;21), B15+1, "")</f>
        <v>15</v>
      </c>
      <c r="D15" s="90">
        <f t="shared" si="3"/>
        <v>16</v>
      </c>
      <c r="E15" s="90">
        <f t="shared" si="3"/>
        <v>17</v>
      </c>
      <c r="F15" s="90">
        <f t="shared" si="3"/>
        <v>18</v>
      </c>
      <c r="G15" s="90">
        <f t="shared" si="3"/>
        <v>19</v>
      </c>
      <c r="H15" s="90">
        <f t="shared" si="3"/>
        <v>20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/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21</v>
      </c>
      <c r="C18" s="66" t="str">
        <f t="shared" ref="C18:H18" si="4">IF(AND(ISNUMBER(B18), B18&lt;21), B18+1, "")</f>
        <v/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 t="s">
        <v>147</v>
      </c>
      <c r="D19" s="68"/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13" priority="6">
      <formula>MONTH(B10)&lt;&gt;OptionCalendrier1mois</formula>
    </cfRule>
  </conditionalFormatting>
  <conditionalFormatting sqref="J10">
    <cfRule type="containsText" dxfId="812" priority="5" operator="containsText" text="Début">
      <formula>NOT(ISERROR(SEARCH("Début",J10)))</formula>
    </cfRule>
  </conditionalFormatting>
  <conditionalFormatting sqref="B12:H12">
    <cfRule type="expression" dxfId="811" priority="4">
      <formula>MONTH(B12)&lt;&gt;OptionCalendrier1mois</formula>
    </cfRule>
  </conditionalFormatting>
  <conditionalFormatting sqref="B15:H15">
    <cfRule type="expression" dxfId="810" priority="3">
      <formula>MONTH(B15)&lt;&gt;OptionCalendrier1mois</formula>
    </cfRule>
  </conditionalFormatting>
  <conditionalFormatting sqref="B18:H18">
    <cfRule type="expression" dxfId="809" priority="2">
      <formula>MONTH(B18)&lt;&gt;OptionCalendrier1mois</formula>
    </cfRule>
  </conditionalFormatting>
  <conditionalFormatting sqref="C8">
    <cfRule type="expression" dxfId="808" priority="1">
      <formula>MONTH(C8)&lt;&gt;OptionCalendrier1mois</formula>
    </cfRule>
  </conditionalFormatting>
  <dataValidations count="3">
    <dataValidation allowBlank="1" showDropDown="1" showInputMessage="1" showErrorMessage="1" sqref="H3" xr:uid="{5D4A3ADF-E8A0-4563-BA3E-4926024D5D79}"/>
    <dataValidation allowBlank="1" showInputMessage="1" prompt="Date" sqref="B8:B9 D8:H8" xr:uid="{F9328561-0DFC-4877-BCA8-F460A230DAE4}"/>
    <dataValidation allowBlank="1" showInputMessage="1" prompt="Add daily notes here" sqref="B10 B13 B16 B19" xr:uid="{A873B2D0-8A57-4B4C-93BA-F93ED15C81DF}"/>
  </dataValidations>
  <hyperlinks>
    <hyperlink ref="J5" location="'Cover - Eng'!A1" display="Return to the Home Page" xr:uid="{55552B62-7007-427F-B809-9B457547266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3A5558-75EA-4CF9-B422-3F8067C0B75F}">
  <sheetPr codeName="Sheet145">
    <tabColor theme="4" tint="-0.249977111117893"/>
    <pageSetUpPr autoPageBreaks="0"/>
  </sheetPr>
  <dimension ref="A1:S39"/>
  <sheetViews>
    <sheetView showGridLines="0" topLeftCell="C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7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 t="s">
        <v>146</v>
      </c>
      <c r="D9" s="90">
        <f>IF(H3="Tuesday",1,IF(ISNUMBER(C9),C9+1,""))</f>
        <v>1</v>
      </c>
      <c r="E9" s="90">
        <f>IF(E6="Mercredi",1,IF(ISNUMBER(D9),D9+1,""))</f>
        <v>2</v>
      </c>
      <c r="F9" s="90">
        <f>IF(E6="Jeudi",1,IF(ISNUMBER(E9),E9+1,""))</f>
        <v>3</v>
      </c>
      <c r="G9" s="90">
        <f>IF(E6="Vendredi",1,IF(ISNUMBER(F9),F9+1,""))</f>
        <v>4</v>
      </c>
      <c r="H9" s="90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6</v>
      </c>
      <c r="C12" s="90">
        <f t="shared" ref="C12:H12" si="1">IF(AND(ISNUMBER(B12), B12&lt;21), B12+1, "")</f>
        <v>7</v>
      </c>
      <c r="D12" s="90">
        <f t="shared" si="1"/>
        <v>8</v>
      </c>
      <c r="E12" s="90">
        <f t="shared" si="1"/>
        <v>9</v>
      </c>
      <c r="F12" s="90">
        <f>IF(AND(ISNUMBER(E12), E12&lt;21), E12+1, "")</f>
        <v>10</v>
      </c>
      <c r="G12" s="90">
        <f t="shared" si="1"/>
        <v>11</v>
      </c>
      <c r="H12" s="90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13</v>
      </c>
      <c r="C15" s="90">
        <f t="shared" ref="C15:H15" si="3">IF(AND(ISNUMBER(B15), B15&lt;21), B15+1, "")</f>
        <v>14</v>
      </c>
      <c r="D15" s="90">
        <f t="shared" si="3"/>
        <v>15</v>
      </c>
      <c r="E15" s="90">
        <f t="shared" si="3"/>
        <v>16</v>
      </c>
      <c r="F15" s="90">
        <f t="shared" si="3"/>
        <v>17</v>
      </c>
      <c r="G15" s="90">
        <f t="shared" si="3"/>
        <v>18</v>
      </c>
      <c r="H15" s="90">
        <f t="shared" si="3"/>
        <v>19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20</v>
      </c>
      <c r="C18" s="90">
        <f t="shared" ref="C18:H18" si="4">IF(AND(ISNUMBER(B18), B18&lt;21), B18+1, "")</f>
        <v>21</v>
      </c>
      <c r="D18" s="66" t="str">
        <f t="shared" si="4"/>
        <v/>
      </c>
      <c r="E18" s="66" t="str">
        <f t="shared" si="4"/>
        <v/>
      </c>
      <c r="F18" s="66" t="str">
        <f t="shared" si="4"/>
        <v/>
      </c>
      <c r="G18" s="66" t="str">
        <f t="shared" si="4"/>
        <v/>
      </c>
      <c r="H18" s="66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 t="s">
        <v>147</v>
      </c>
      <c r="E19" s="68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1" t="s">
        <v>280</v>
      </c>
      <c r="C23" s="122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B17:H17 I20 C13:D13">
    <cfRule type="expression" dxfId="807" priority="6">
      <formula>MONTH(B10)&lt;&gt;OptionCalendrier1mois</formula>
    </cfRule>
  </conditionalFormatting>
  <conditionalFormatting sqref="J10">
    <cfRule type="containsText" dxfId="806" priority="5" operator="containsText" text="Début">
      <formula>NOT(ISERROR(SEARCH("Début",J10)))</formula>
    </cfRule>
  </conditionalFormatting>
  <conditionalFormatting sqref="D18:H18">
    <cfRule type="expression" dxfId="805" priority="2">
      <formula>MONTH(D18)&lt;&gt;OptionCalendrier1mois</formula>
    </cfRule>
  </conditionalFormatting>
  <conditionalFormatting sqref="C8">
    <cfRule type="expression" dxfId="804" priority="1">
      <formula>MONTH(C8)&lt;&gt;OptionCalendrier1mois</formula>
    </cfRule>
  </conditionalFormatting>
  <dataValidations count="3">
    <dataValidation allowBlank="1" showInputMessage="1" prompt="Date" sqref="B8:B9 D8:H8 C9" xr:uid="{D85361D6-A8A3-49F4-8A5E-854D9DF8E08F}"/>
    <dataValidation allowBlank="1" showDropDown="1" showInputMessage="1" showErrorMessage="1" sqref="H3" xr:uid="{402148A9-7DDA-4C17-B973-D37EBAF8E512}"/>
    <dataValidation allowBlank="1" showInputMessage="1" prompt="Add daily notes here" sqref="B10 B13 B16 B19" xr:uid="{5B7745BC-ABCC-4217-9ACE-1B6AE266F46C}"/>
  </dataValidations>
  <hyperlinks>
    <hyperlink ref="J5" location="'Cover - Eng'!A1" display="Return to the Home Page" xr:uid="{6F92FAB6-CC18-4480-AB23-CC9E65942428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5C6296-7DDE-452B-8949-F80D039B1017}">
  <sheetPr codeName="Sheet146">
    <tabColor theme="4" tint="-0.249977111117893"/>
    <pageSetUpPr autoPageBreaks="0"/>
  </sheetPr>
  <dimension ref="A1:S39"/>
  <sheetViews>
    <sheetView showGridLines="0" topLeftCell="D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66"/>
      <c r="C9" s="66"/>
      <c r="D9" s="66" t="s">
        <v>146</v>
      </c>
      <c r="E9" s="90">
        <f>IF(H3="Wednesday",1,IF(ISNUMBER(D9),D9+1,""))</f>
        <v>1</v>
      </c>
      <c r="F9" s="90">
        <f>IF(E6="Jeudi",1,IF(ISNUMBER(E9),E9+1,""))</f>
        <v>2</v>
      </c>
      <c r="G9" s="90">
        <f>IF(E6="Vendredi",1,IF(ISNUMBER(F9),F9+1,""))</f>
        <v>3</v>
      </c>
      <c r="H9" s="90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5</v>
      </c>
      <c r="C12" s="90">
        <f t="shared" ref="C12:H12" si="1">IF(AND(ISNUMBER(B12), B12&lt;21), B12+1, "")</f>
        <v>6</v>
      </c>
      <c r="D12" s="90">
        <f t="shared" si="1"/>
        <v>7</v>
      </c>
      <c r="E12" s="90">
        <f t="shared" si="1"/>
        <v>8</v>
      </c>
      <c r="F12" s="90">
        <f t="shared" si="1"/>
        <v>9</v>
      </c>
      <c r="G12" s="90">
        <f t="shared" si="1"/>
        <v>10</v>
      </c>
      <c r="H12" s="90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12</v>
      </c>
      <c r="C15" s="90">
        <f t="shared" ref="C15:H15" si="3">IF(AND(ISNUMBER(B15), B15&lt;21), B15+1, "")</f>
        <v>13</v>
      </c>
      <c r="D15" s="90">
        <f t="shared" si="3"/>
        <v>14</v>
      </c>
      <c r="E15" s="90">
        <f t="shared" si="3"/>
        <v>15</v>
      </c>
      <c r="F15" s="90">
        <f t="shared" si="3"/>
        <v>16</v>
      </c>
      <c r="G15" s="90">
        <f t="shared" si="3"/>
        <v>17</v>
      </c>
      <c r="H15" s="90">
        <f t="shared" si="3"/>
        <v>18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19</v>
      </c>
      <c r="C18" s="90">
        <f t="shared" ref="C18:H18" si="4">IF(AND(ISNUMBER(B18), B18&lt;21), B18+1, "")</f>
        <v>20</v>
      </c>
      <c r="D18" s="90">
        <f t="shared" si="4"/>
        <v>21</v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 t="s">
        <v>147</v>
      </c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C13:D13 B17:H17">
    <cfRule type="expression" dxfId="803" priority="6">
      <formula>MONTH(B10)&lt;&gt;OptionCalendrier1mois</formula>
    </cfRule>
  </conditionalFormatting>
  <conditionalFormatting sqref="J10">
    <cfRule type="containsText" dxfId="802" priority="5" operator="containsText" text="Début">
      <formula>NOT(ISERROR(SEARCH("Début",J10)))</formula>
    </cfRule>
  </conditionalFormatting>
  <conditionalFormatting sqref="C8">
    <cfRule type="expression" dxfId="801" priority="1">
      <formula>MONTH(C8)&lt;&gt;OptionCalendrier1mois</formula>
    </cfRule>
  </conditionalFormatting>
  <dataValidations count="3">
    <dataValidation allowBlank="1" showDropDown="1" showInputMessage="1" showErrorMessage="1" sqref="H3" xr:uid="{B2530DD3-08A1-4CD9-BDBB-6DDD6AFCD02B}"/>
    <dataValidation allowBlank="1" showInputMessage="1" prompt="Date" sqref="B8:B9 D8:H8 C9:D9" xr:uid="{A8038203-A9E4-4398-84E2-7C9B9AD98C0F}"/>
    <dataValidation allowBlank="1" showInputMessage="1" prompt="Add daily notes here" sqref="B10 B13 B16 B19" xr:uid="{B04CCB63-AE31-4DB6-84EA-E4AFEA3B152F}"/>
  </dataValidations>
  <hyperlinks>
    <hyperlink ref="J5" location="'Cover - Eng'!A1" display="Return to the Home Page" xr:uid="{161C6556-2FD8-44E6-815D-FABEFC7C0B6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41DCD6-AFDE-4D1B-9B2C-CCE0B4181EA2}">
  <sheetPr codeName="Sheet14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 t="s">
        <v>146</v>
      </c>
      <c r="F9" s="90">
        <f>IF(H3="Thursday",1,IF(ISNUMBER(E9),E9+1,""))</f>
        <v>1</v>
      </c>
      <c r="G9" s="90">
        <f>IF(E6="Vendredi",1,IF(ISNUMBER(F9),F9+1,""))</f>
        <v>2</v>
      </c>
      <c r="H9" s="90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4</v>
      </c>
      <c r="C12" s="90">
        <f t="shared" ref="C12:H12" si="1">IF(AND(ISNUMBER(B12), B12&lt;21), B12+1, "")</f>
        <v>5</v>
      </c>
      <c r="D12" s="90">
        <f t="shared" si="1"/>
        <v>6</v>
      </c>
      <c r="E12" s="90">
        <f t="shared" si="1"/>
        <v>7</v>
      </c>
      <c r="F12" s="90">
        <f t="shared" si="1"/>
        <v>8</v>
      </c>
      <c r="G12" s="90">
        <f t="shared" si="1"/>
        <v>9</v>
      </c>
      <c r="H12" s="90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11</v>
      </c>
      <c r="C15" s="90">
        <f t="shared" ref="C15:H15" si="3">IF(AND(ISNUMBER(B15), B15&lt;21), B15+1, "")</f>
        <v>12</v>
      </c>
      <c r="D15" s="90">
        <f t="shared" si="3"/>
        <v>13</v>
      </c>
      <c r="E15" s="90">
        <f t="shared" si="3"/>
        <v>14</v>
      </c>
      <c r="F15" s="90">
        <f t="shared" si="3"/>
        <v>15</v>
      </c>
      <c r="G15" s="90">
        <f t="shared" si="3"/>
        <v>16</v>
      </c>
      <c r="H15" s="90">
        <f t="shared" si="3"/>
        <v>17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18</v>
      </c>
      <c r="C18" s="90">
        <f t="shared" ref="C18:H18" si="4">IF(AND(ISNUMBER(B18), B18&lt;21), B18+1, "")</f>
        <v>19</v>
      </c>
      <c r="D18" s="90">
        <f t="shared" si="4"/>
        <v>20</v>
      </c>
      <c r="E18" s="90">
        <f t="shared" si="4"/>
        <v>21</v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147</v>
      </c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C13:D13 B17:H17">
    <cfRule type="expression" dxfId="800" priority="6">
      <formula>MONTH(B10)&lt;&gt;OptionCalendrier1mois</formula>
    </cfRule>
  </conditionalFormatting>
  <conditionalFormatting sqref="J10">
    <cfRule type="containsText" dxfId="799" priority="5" operator="containsText" text="Début">
      <formula>NOT(ISERROR(SEARCH("Début",J10)))</formula>
    </cfRule>
  </conditionalFormatting>
  <conditionalFormatting sqref="C8">
    <cfRule type="expression" dxfId="798" priority="1">
      <formula>MONTH(C8)&lt;&gt;OptionCalendrier1mois</formula>
    </cfRule>
  </conditionalFormatting>
  <dataValidations count="3">
    <dataValidation allowBlank="1" showInputMessage="1" prompt="Date" sqref="B8:B9 D8:H8 C9:E9" xr:uid="{FBEC60AF-59EC-4BE5-BB2C-46ADD2B6B414}"/>
    <dataValidation allowBlank="1" showDropDown="1" showInputMessage="1" showErrorMessage="1" sqref="H3" xr:uid="{3AEB4603-286A-459C-881B-74E8D6F111AA}"/>
    <dataValidation allowBlank="1" showInputMessage="1" prompt="Add daily notes here" sqref="B10 B19 B16" xr:uid="{5B5796FD-E122-4246-92B7-0AB7901ABC9D}"/>
  </dataValidations>
  <hyperlinks>
    <hyperlink ref="J5" location="'Cover - Eng'!A1" display="Return to the Home Page" xr:uid="{4C9775C0-99C8-4F9E-AA4F-724F01209F5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B5A20B-EE1D-45E3-B351-49DFBB37FC66}">
  <sheetPr codeName="Sheet14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1" max="11" width="1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/>
      <c r="F9" s="90" t="s">
        <v>146</v>
      </c>
      <c r="G9" s="90">
        <f>IF(H3="Friday",1,IF(ISNUMBER(F9),F9+1,""))</f>
        <v>1</v>
      </c>
      <c r="H9" s="90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3</v>
      </c>
      <c r="C12" s="90">
        <f t="shared" ref="C12:H12" si="1">IF(AND(ISNUMBER(B12), B12&lt;21), B12+1, "")</f>
        <v>4</v>
      </c>
      <c r="D12" s="90">
        <f t="shared" si="1"/>
        <v>5</v>
      </c>
      <c r="E12" s="90">
        <f t="shared" si="1"/>
        <v>6</v>
      </c>
      <c r="F12" s="90">
        <f t="shared" si="1"/>
        <v>7</v>
      </c>
      <c r="G12" s="90">
        <f t="shared" si="1"/>
        <v>8</v>
      </c>
      <c r="H12" s="90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10</v>
      </c>
      <c r="C15" s="90">
        <f t="shared" ref="C15:H15" si="3">IF(AND(ISNUMBER(B15), B15&lt;21), B15+1, "")</f>
        <v>11</v>
      </c>
      <c r="D15" s="90">
        <f t="shared" si="3"/>
        <v>12</v>
      </c>
      <c r="E15" s="90">
        <f t="shared" si="3"/>
        <v>13</v>
      </c>
      <c r="F15" s="90">
        <f t="shared" si="3"/>
        <v>14</v>
      </c>
      <c r="G15" s="90">
        <f t="shared" si="3"/>
        <v>15</v>
      </c>
      <c r="H15" s="90">
        <f t="shared" si="3"/>
        <v>16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17</v>
      </c>
      <c r="C18" s="90">
        <f t="shared" ref="C18:H18" si="4">IF(AND(ISNUMBER(B18), B18&lt;21), B18+1, "")</f>
        <v>18</v>
      </c>
      <c r="D18" s="90">
        <f t="shared" si="4"/>
        <v>19</v>
      </c>
      <c r="E18" s="90">
        <f t="shared" si="4"/>
        <v>20</v>
      </c>
      <c r="F18" s="90">
        <f t="shared" si="4"/>
        <v>21</v>
      </c>
      <c r="G18" s="90" t="str">
        <f t="shared" si="4"/>
        <v/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147</v>
      </c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D13 B17:H17">
    <cfRule type="expression" dxfId="797" priority="6">
      <formula>MONTH(B10)&lt;&gt;OptionCalendrier1mois</formula>
    </cfRule>
  </conditionalFormatting>
  <conditionalFormatting sqref="J10">
    <cfRule type="containsText" dxfId="796" priority="5" operator="containsText" text="Début">
      <formula>NOT(ISERROR(SEARCH("Début",J10)))</formula>
    </cfRule>
  </conditionalFormatting>
  <conditionalFormatting sqref="C8">
    <cfRule type="expression" dxfId="795" priority="1">
      <formula>MONTH(C8)&lt;&gt;OptionCalendrier1mois</formula>
    </cfRule>
  </conditionalFormatting>
  <dataValidations count="3">
    <dataValidation allowBlank="1" showDropDown="1" showInputMessage="1" showErrorMessage="1" sqref="H3" xr:uid="{C62121F1-69E5-4627-8607-A9E49B9D6DDB}"/>
    <dataValidation allowBlank="1" showInputMessage="1" prompt="Date" sqref="B8:B9 D8:H8 C9:F9" xr:uid="{0A800F2D-C58A-4020-9DFA-FBB50F9CE0FA}"/>
    <dataValidation allowBlank="1" showInputMessage="1" prompt="Add daily notes here" sqref="B10 B19 B16" xr:uid="{2118CF0D-D1A7-4250-9925-6CBC2C8D6D54}"/>
  </dataValidations>
  <hyperlinks>
    <hyperlink ref="J5" location="'Cover - Eng'!A1" display="Return to the Home Page" xr:uid="{0D5241D3-0973-454C-8D9F-E0BCA0A1686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037002-DCD4-4645-8C4D-10A1E74783C2}">
  <sheetPr codeName="Sheet149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/>
      <c r="F9" s="90"/>
      <c r="G9" s="90" t="s">
        <v>146</v>
      </c>
      <c r="H9" s="90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1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2</v>
      </c>
      <c r="C12" s="90">
        <f t="shared" ref="C12:H12" si="1">IF(AND(ISNUMBER(B12), B12&lt;21), B12+1, "")</f>
        <v>3</v>
      </c>
      <c r="D12" s="90">
        <f t="shared" si="1"/>
        <v>4</v>
      </c>
      <c r="E12" s="90">
        <f t="shared" si="1"/>
        <v>5</v>
      </c>
      <c r="F12" s="90">
        <f t="shared" si="1"/>
        <v>6</v>
      </c>
      <c r="G12" s="90">
        <f t="shared" si="1"/>
        <v>7</v>
      </c>
      <c r="H12" s="90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9</v>
      </c>
      <c r="C15" s="90">
        <f t="shared" ref="C15:H15" si="3">IF(AND(ISNUMBER(B15), B15&lt;21), B15+1, "")</f>
        <v>10</v>
      </c>
      <c r="D15" s="90">
        <f t="shared" si="3"/>
        <v>11</v>
      </c>
      <c r="E15" s="90">
        <f t="shared" si="3"/>
        <v>12</v>
      </c>
      <c r="F15" s="90">
        <f t="shared" si="3"/>
        <v>13</v>
      </c>
      <c r="G15" s="90">
        <f t="shared" si="3"/>
        <v>14</v>
      </c>
      <c r="H15" s="90">
        <f t="shared" si="3"/>
        <v>15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16</v>
      </c>
      <c r="C18" s="90">
        <f t="shared" ref="C18:H18" si="4">IF(AND(ISNUMBER(B18), B18&lt;21), B18+1, "")</f>
        <v>17</v>
      </c>
      <c r="D18" s="90">
        <f t="shared" si="4"/>
        <v>18</v>
      </c>
      <c r="E18" s="90">
        <f t="shared" si="4"/>
        <v>19</v>
      </c>
      <c r="F18" s="90">
        <f t="shared" si="4"/>
        <v>20</v>
      </c>
      <c r="G18" s="90">
        <f t="shared" si="4"/>
        <v>21</v>
      </c>
      <c r="H18" s="90" t="str">
        <f t="shared" si="4"/>
        <v/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147</v>
      </c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8">
    <mergeCell ref="B23:C23"/>
    <mergeCell ref="B1:H1"/>
    <mergeCell ref="B2:H2"/>
    <mergeCell ref="B22:C22"/>
    <mergeCell ref="D22:E22"/>
    <mergeCell ref="F22:G22"/>
    <mergeCell ref="D23:E23"/>
    <mergeCell ref="F23:G23"/>
  </mergeCells>
  <conditionalFormatting sqref="I10 B11:H11 B14:H14 I20 B17:H17">
    <cfRule type="expression" dxfId="794" priority="6">
      <formula>MONTH(B10)&lt;&gt;OptionCalendrier1mois</formula>
    </cfRule>
  </conditionalFormatting>
  <conditionalFormatting sqref="J10">
    <cfRule type="containsText" dxfId="793" priority="5" operator="containsText" text="Début">
      <formula>NOT(ISERROR(SEARCH("Début",J10)))</formula>
    </cfRule>
  </conditionalFormatting>
  <conditionalFormatting sqref="C8">
    <cfRule type="expression" dxfId="792" priority="1">
      <formula>MONTH(C8)&lt;&gt;OptionCalendrier1mois</formula>
    </cfRule>
  </conditionalFormatting>
  <dataValidations count="3">
    <dataValidation allowBlank="1" showInputMessage="1" prompt="Date" sqref="B8:B9 D8:H8 C9:G9" xr:uid="{8055104E-8854-4C13-A4B7-0E502F7D3418}"/>
    <dataValidation allowBlank="1" showDropDown="1" showInputMessage="1" showErrorMessage="1" sqref="H3" xr:uid="{FABCC3DF-51AD-44F5-9FA1-0FDBE0C09C93}"/>
    <dataValidation allowBlank="1" showInputMessage="1" prompt="Add daily notes here" sqref="B10 B19 B16" xr:uid="{39EAECD3-4530-4208-B8D2-4B45DBACEB36}"/>
  </dataValidations>
  <hyperlinks>
    <hyperlink ref="J5" location="'Cover - Eng'!A1" display="Return to the Home Page" xr:uid="{D9775D92-8C76-4488-8E6F-C7E495F51DA8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7CD09-1AE9-438F-AFBF-C6AA69F01A24}">
  <sheetPr codeName="Sheet150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A3" s="70" t="s">
        <v>59</v>
      </c>
      <c r="B3" s="63" t="s">
        <v>133</v>
      </c>
      <c r="C3" s="62" t="s">
        <v>271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/>
      <c r="F9" s="90"/>
      <c r="G9" s="90"/>
      <c r="H9" s="90" t="s">
        <v>146</v>
      </c>
      <c r="J9" s="5"/>
      <c r="M9" s="39"/>
      <c r="N9" s="39"/>
      <c r="O9" s="39"/>
      <c r="P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IF(H3="Sunday",1,IF(ISNUMBER(A12),A12+1,""))</f>
        <v>1</v>
      </c>
      <c r="C12" s="90">
        <f t="shared" ref="C12:H12" si="1">IF(AND(ISNUMBER(B12), B12&lt;21), B12+1, "")</f>
        <v>2</v>
      </c>
      <c r="D12" s="90">
        <f t="shared" si="1"/>
        <v>3</v>
      </c>
      <c r="E12" s="90">
        <f t="shared" si="1"/>
        <v>4</v>
      </c>
      <c r="F12" s="90">
        <f t="shared" si="1"/>
        <v>5</v>
      </c>
      <c r="G12" s="90">
        <f t="shared" si="1"/>
        <v>6</v>
      </c>
      <c r="H12" s="90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1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8</v>
      </c>
      <c r="C15" s="90">
        <f t="shared" ref="C15:H15" si="3">IF(AND(ISNUMBER(B15), B15&lt;21), B15+1, "")</f>
        <v>9</v>
      </c>
      <c r="D15" s="90">
        <f t="shared" si="3"/>
        <v>10</v>
      </c>
      <c r="E15" s="90">
        <f t="shared" si="3"/>
        <v>11</v>
      </c>
      <c r="F15" s="90">
        <f t="shared" si="3"/>
        <v>12</v>
      </c>
      <c r="G15" s="90">
        <f t="shared" si="3"/>
        <v>13</v>
      </c>
      <c r="H15" s="90">
        <f t="shared" si="3"/>
        <v>14</v>
      </c>
      <c r="K15" t="s"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 t="s">
        <v>14</v>
      </c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15</v>
      </c>
      <c r="C18" s="90">
        <f t="shared" ref="C18:H18" si="5">IF(AND(ISNUMBER(B18), B18&lt;21), B18+1, "")</f>
        <v>16</v>
      </c>
      <c r="D18" s="90">
        <f t="shared" si="5"/>
        <v>17</v>
      </c>
      <c r="E18" s="90">
        <f t="shared" si="5"/>
        <v>18</v>
      </c>
      <c r="F18" s="90">
        <f t="shared" si="5"/>
        <v>19</v>
      </c>
      <c r="G18" s="90">
        <f t="shared" si="5"/>
        <v>20</v>
      </c>
      <c r="H18" s="90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M19" s="39"/>
      <c r="N19" s="39"/>
      <c r="O19" s="39"/>
      <c r="P19" s="39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147</v>
      </c>
      <c r="G20" s="132"/>
      <c r="H20" s="132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M21" s="39"/>
      <c r="N21" s="39"/>
      <c r="O21" s="39"/>
      <c r="P21" s="39"/>
      <c r="Q21" s="9"/>
      <c r="R21" s="9"/>
      <c r="S21" s="9"/>
    </row>
    <row r="22" spans="2:19" ht="64.2" customHeight="1">
      <c r="B22" s="129" t="s">
        <v>9</v>
      </c>
      <c r="C22" s="130"/>
      <c r="D22" s="133" t="s">
        <v>264</v>
      </c>
      <c r="E22" s="130"/>
      <c r="F22" s="133" t="s">
        <v>57</v>
      </c>
      <c r="G22" s="130"/>
      <c r="H22" s="94" t="s">
        <v>149</v>
      </c>
      <c r="M22" s="9"/>
      <c r="N22" s="9"/>
      <c r="O22" s="9"/>
      <c r="P22" s="9"/>
      <c r="Q22" s="9"/>
      <c r="R22" s="9"/>
      <c r="S22" s="9"/>
    </row>
    <row r="23" spans="2:19" ht="63" customHeight="1">
      <c r="B23" s="129" t="s">
        <v>283</v>
      </c>
      <c r="C23" s="130"/>
      <c r="D23" s="121" t="s">
        <v>281</v>
      </c>
      <c r="E23" s="122"/>
      <c r="F23" s="121" t="s">
        <v>282</v>
      </c>
      <c r="G23" s="122"/>
      <c r="H23" s="34"/>
      <c r="J23" s="33"/>
      <c r="K23" s="33"/>
      <c r="L23" s="33"/>
      <c r="M23" s="33"/>
      <c r="N23" s="33"/>
      <c r="O23" s="33"/>
      <c r="P23" s="33"/>
    </row>
    <row r="24" spans="2:19" ht="13.2" customHeight="1">
      <c r="B24" s="37" t="s">
        <v>137</v>
      </c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9">
    <mergeCell ref="B23:C23"/>
    <mergeCell ref="B1:H1"/>
    <mergeCell ref="B2:H2"/>
    <mergeCell ref="F20:H20"/>
    <mergeCell ref="B22:C22"/>
    <mergeCell ref="D22:E22"/>
    <mergeCell ref="F22:G22"/>
    <mergeCell ref="D23:E23"/>
    <mergeCell ref="F23:G23"/>
  </mergeCells>
  <conditionalFormatting sqref="I10 B11:H11 B14:H14 I20 B17:H17">
    <cfRule type="expression" dxfId="791" priority="6">
      <formula>MONTH(B10)&lt;&gt;OptionCalendrier1mois</formula>
    </cfRule>
  </conditionalFormatting>
  <conditionalFormatting sqref="J10">
    <cfRule type="containsText" dxfId="790" priority="5" operator="containsText" text="Début">
      <formula>NOT(ISERROR(SEARCH("Début",J10)))</formula>
    </cfRule>
  </conditionalFormatting>
  <conditionalFormatting sqref="C8">
    <cfRule type="expression" dxfId="789" priority="1">
      <formula>MONTH(C8)&lt;&gt;OptionCalendrier1mois</formula>
    </cfRule>
  </conditionalFormatting>
  <dataValidations count="3">
    <dataValidation allowBlank="1" showDropDown="1" showInputMessage="1" showErrorMessage="1" sqref="H3" xr:uid="{56689293-28F5-45B1-BCCE-1132FBB1CF5A}"/>
    <dataValidation allowBlank="1" showInputMessage="1" prompt="Date" sqref="B8:B9 D8:H8 C9:H9" xr:uid="{BAF4B665-1934-4EFC-BD6A-2A02B7C7CB2C}"/>
    <dataValidation allowBlank="1" showInputMessage="1" prompt="Add daily notes here" sqref="B10 B19 B16" xr:uid="{46C7180E-3553-4715-BB67-06257B97CF01}"/>
  </dataValidations>
  <hyperlinks>
    <hyperlink ref="J5" location="'Cover - Eng'!A1" display="Return to the Home Page" xr:uid="{3F58A575-E012-4AC0-8482-B7D42779F76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1541CA-985B-44BF-92F8-A35B97EF96CE}">
  <sheetPr codeName="Sheet137">
    <tabColor theme="4" tint="-0.249977111117893"/>
    <pageSetUpPr autoPageBreaks="0"/>
  </sheetPr>
  <dimension ref="A1:S39"/>
  <sheetViews>
    <sheetView showGridLines="0" topLeftCell="A2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1" max="11" width="8.664062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 t="e">
        <f>C8-1</f>
        <v>#VALUE!</v>
      </c>
      <c r="C8" s="65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 t="s">
        <v>269</v>
      </c>
      <c r="C9" s="90">
        <f>IF(H3="Monday",22,IF(ISNUMBER(B9),B9+1,""))</f>
        <v>22</v>
      </c>
      <c r="D9" s="90">
        <f>IF(E6="Mardi",22,IF(ISNUMBER(C9),C9+1,""))</f>
        <v>23</v>
      </c>
      <c r="E9" s="90">
        <f>IF(E6="Mercredi",22,IF(ISNUMBER(D9),D9+1,""))</f>
        <v>24</v>
      </c>
      <c r="F9" s="90">
        <f>IF(E6="Jeudi",22,IF(ISNUMBER(E9),E9+1,""))</f>
        <v>25</v>
      </c>
      <c r="G9" s="90">
        <f>IF(E6="Vendredi",22,IF(ISNUMBER(F9),F9+1,""))</f>
        <v>26</v>
      </c>
      <c r="H9" s="90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28</v>
      </c>
      <c r="C12" s="90">
        <f t="shared" ref="C12:H12" si="1">IF(AND(ISNUMBER(B12), B12&lt;42), B12+1, "")</f>
        <v>29</v>
      </c>
      <c r="D12" s="90">
        <f t="shared" si="1"/>
        <v>30</v>
      </c>
      <c r="E12" s="90">
        <f t="shared" si="1"/>
        <v>31</v>
      </c>
      <c r="F12" s="90">
        <f t="shared" si="1"/>
        <v>32</v>
      </c>
      <c r="G12" s="90">
        <f t="shared" si="1"/>
        <v>33</v>
      </c>
      <c r="H12" s="90">
        <f t="shared" si="1"/>
        <v>34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35</v>
      </c>
      <c r="C15" s="90">
        <f t="shared" ref="C15:H15" si="3">IF(AND(ISNUMBER(B15), B15&lt;42), B15+1, "")</f>
        <v>36</v>
      </c>
      <c r="D15" s="90">
        <f t="shared" si="3"/>
        <v>37</v>
      </c>
      <c r="E15" s="90">
        <f t="shared" si="3"/>
        <v>38</v>
      </c>
      <c r="F15" s="90">
        <f t="shared" si="3"/>
        <v>39</v>
      </c>
      <c r="G15" s="90">
        <f t="shared" si="3"/>
        <v>40</v>
      </c>
      <c r="H15" s="90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42</v>
      </c>
      <c r="C18" s="66" t="str">
        <f t="shared" ref="C18:H18" si="5">IF(AND(ISNUMBER(B18), B18&lt;42), B18+1, "")</f>
        <v/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 t="s">
        <v>147</v>
      </c>
      <c r="D19" s="68"/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88" priority="6">
      <formula>MONTH(I10)&lt;&gt;OptionCalendrier1mois</formula>
    </cfRule>
  </conditionalFormatting>
  <conditionalFormatting sqref="J10">
    <cfRule type="containsText" dxfId="787" priority="5" operator="containsText" text="Début">
      <formula>NOT(ISERROR(SEARCH("Début",J10)))</formula>
    </cfRule>
  </conditionalFormatting>
  <conditionalFormatting sqref="B11:H11 B14:H14 B17:H17 C13:D13">
    <cfRule type="expression" dxfId="786" priority="4">
      <formula>MONTH(B11)&lt;&gt;OptionCalendrier1mois</formula>
    </cfRule>
  </conditionalFormatting>
  <conditionalFormatting sqref="B12:H12">
    <cfRule type="expression" dxfId="785" priority="3">
      <formula>MONTH(B12)&lt;&gt;OptionCalendrier1mois</formula>
    </cfRule>
  </conditionalFormatting>
  <conditionalFormatting sqref="B15:H15">
    <cfRule type="expression" dxfId="784" priority="2">
      <formula>MONTH(B15)&lt;&gt;OptionCalendrier1mois</formula>
    </cfRule>
  </conditionalFormatting>
  <conditionalFormatting sqref="B18:H18">
    <cfRule type="expression" dxfId="783" priority="1">
      <formula>MONTH(B18)&lt;&gt;OptionCalendrier1mois</formula>
    </cfRule>
  </conditionalFormatting>
  <dataValidations count="3">
    <dataValidation allowBlank="1" showDropDown="1" showInputMessage="1" showErrorMessage="1" sqref="H3" xr:uid="{6F3517AD-5548-47EE-9E74-F16D7539D629}"/>
    <dataValidation allowBlank="1" showInputMessage="1" prompt="Date" sqref="B8:B9 C8:H8" xr:uid="{F75F0316-162D-4216-9C7E-6CA6472A89C0}"/>
    <dataValidation allowBlank="1" showInputMessage="1" prompt="Add daily notes here" sqref="B10 B13 B16 B19" xr:uid="{5594016D-36DC-453B-AB87-413785C55BE1}"/>
  </dataValidations>
  <hyperlinks>
    <hyperlink ref="J5" location="'Cover - Eng'!A1" display="Return to the Home Page" xr:uid="{A6B82566-CC87-4E25-84F4-89889E59A07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5343C-7676-4B66-AACB-0929C60301B7}">
  <sheetPr codeName="Sheet138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5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 t="s">
        <v>269</v>
      </c>
      <c r="D9" s="90">
        <f>IF(H3="Tuesday",22,IF(ISNUMBER(C9),C9+1,""))</f>
        <v>22</v>
      </c>
      <c r="E9" s="90">
        <f>IF(E6="Mercredi",22,IF(ISNUMBER(D9),D9+1,""))</f>
        <v>23</v>
      </c>
      <c r="F9" s="90">
        <f>IF(E6="Jeudi",22,IF(ISNUMBER(E9),E9+1,""))</f>
        <v>24</v>
      </c>
      <c r="G9" s="90">
        <f>IF(E6="Vendredi",22,IF(ISNUMBER(F9),F9+1,""))</f>
        <v>25</v>
      </c>
      <c r="H9" s="90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27</v>
      </c>
      <c r="C12" s="90">
        <f t="shared" ref="C12:H12" si="1">IF(AND(ISNUMBER(B12), B12&lt;42), B12+1, "")</f>
        <v>28</v>
      </c>
      <c r="D12" s="90">
        <f t="shared" si="1"/>
        <v>29</v>
      </c>
      <c r="E12" s="90">
        <f t="shared" si="1"/>
        <v>30</v>
      </c>
      <c r="F12" s="90">
        <f t="shared" si="1"/>
        <v>31</v>
      </c>
      <c r="G12" s="90">
        <f t="shared" si="1"/>
        <v>32</v>
      </c>
      <c r="H12" s="90">
        <f t="shared" si="1"/>
        <v>33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34</v>
      </c>
      <c r="C15" s="90">
        <f t="shared" ref="C15:H15" si="3">IF(AND(ISNUMBER(B15), B15&lt;42), B15+1, "")</f>
        <v>35</v>
      </c>
      <c r="D15" s="90">
        <f t="shared" si="3"/>
        <v>36</v>
      </c>
      <c r="E15" s="90">
        <f t="shared" si="3"/>
        <v>37</v>
      </c>
      <c r="F15" s="90">
        <f t="shared" si="3"/>
        <v>38</v>
      </c>
      <c r="G15" s="90">
        <f t="shared" si="3"/>
        <v>39</v>
      </c>
      <c r="H15" s="90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41</v>
      </c>
      <c r="C18" s="90">
        <f t="shared" ref="C18:H18" si="5">IF(AND(ISNUMBER(B18), B18&lt;42), B18+1, "")</f>
        <v>42</v>
      </c>
      <c r="D18" s="66" t="str">
        <f t="shared" si="5"/>
        <v/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 t="s">
        <v>147</v>
      </c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82" priority="6">
      <formula>MONTH(I10)&lt;&gt;OptionCalendrier1mois</formula>
    </cfRule>
  </conditionalFormatting>
  <conditionalFormatting sqref="J10">
    <cfRule type="containsText" dxfId="781" priority="5" operator="containsText" text="Début">
      <formula>NOT(ISERROR(SEARCH("Début",J10)))</formula>
    </cfRule>
  </conditionalFormatting>
  <conditionalFormatting sqref="B11:H11 B14:H14 B17:H17 C13:D13">
    <cfRule type="expression" dxfId="780" priority="4">
      <formula>MONTH(B11)&lt;&gt;OptionCalendrier1mois</formula>
    </cfRule>
  </conditionalFormatting>
  <conditionalFormatting sqref="B12:H12">
    <cfRule type="expression" dxfId="779" priority="3">
      <formula>MONTH(B12)&lt;&gt;OptionCalendrier1mois</formula>
    </cfRule>
  </conditionalFormatting>
  <conditionalFormatting sqref="B15:H15">
    <cfRule type="expression" dxfId="778" priority="2">
      <formula>MONTH(B15)&lt;&gt;OptionCalendrier1mois</formula>
    </cfRule>
  </conditionalFormatting>
  <conditionalFormatting sqref="B18:H18">
    <cfRule type="expression" dxfId="777" priority="1">
      <formula>MONTH(B18)&lt;&gt;OptionCalendrier1mois</formula>
    </cfRule>
  </conditionalFormatting>
  <dataValidations count="3">
    <dataValidation allowBlank="1" showInputMessage="1" prompt="Date" sqref="B8:B9 C9 C8:H8" xr:uid="{CBA867DF-C1C1-45F7-848A-5EFC197B58B8}"/>
    <dataValidation allowBlank="1" showDropDown="1" showInputMessage="1" showErrorMessage="1" sqref="H3" xr:uid="{0ACCD83D-14CA-459B-8073-C0071968DFAE}"/>
    <dataValidation allowBlank="1" showInputMessage="1" prompt="Add daily notes here" sqref="B10 B13 B16 B19" xr:uid="{0D20FC6B-1A62-4E5E-BCBB-0E199A1E8112}"/>
  </dataValidations>
  <hyperlinks>
    <hyperlink ref="J5" location="'Cover - Eng'!A1" display="Return to the Home Page" xr:uid="{226A49AF-EDA1-4684-95E0-3F202EB115C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B60DEB-A16D-4B67-B6A6-848E131D22BF}">
  <sheetPr codeName="Sheet139">
    <tabColor theme="4" tint="-0.249977111117893"/>
    <pageSetUpPr autoPageBreaks="0"/>
  </sheetPr>
  <dimension ref="A1:S39"/>
  <sheetViews>
    <sheetView showGridLines="0" topLeftCell="A2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5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 t="s">
        <v>269</v>
      </c>
      <c r="E9" s="90">
        <f>IF(H3="Wednesday",22,IF(ISNUMBER(D9),D9+1,""))</f>
        <v>22</v>
      </c>
      <c r="F9" s="90">
        <f>IF(E6="Jeudi",22,IF(ISNUMBER(E9),E9+1,""))</f>
        <v>23</v>
      </c>
      <c r="G9" s="90">
        <f>IF(E6="Vendredi",22,IF(ISNUMBER(F9),F9+1,""))</f>
        <v>24</v>
      </c>
      <c r="H9" s="90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26</v>
      </c>
      <c r="C12" s="90">
        <f t="shared" ref="C12:H12" si="1">IF(AND(ISNUMBER(B12), B12&lt;42), B12+1, "")</f>
        <v>27</v>
      </c>
      <c r="D12" s="90">
        <f t="shared" si="1"/>
        <v>28</v>
      </c>
      <c r="E12" s="90">
        <f t="shared" si="1"/>
        <v>29</v>
      </c>
      <c r="F12" s="90">
        <f t="shared" si="1"/>
        <v>30</v>
      </c>
      <c r="G12" s="90">
        <f t="shared" si="1"/>
        <v>31</v>
      </c>
      <c r="H12" s="90">
        <f t="shared" si="1"/>
        <v>32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33</v>
      </c>
      <c r="C15" s="90">
        <f t="shared" ref="C15:H15" si="3">IF(AND(ISNUMBER(B15), B15&lt;42), B15+1, "")</f>
        <v>34</v>
      </c>
      <c r="D15" s="90">
        <f t="shared" si="3"/>
        <v>35</v>
      </c>
      <c r="E15" s="90">
        <f t="shared" si="3"/>
        <v>36</v>
      </c>
      <c r="F15" s="90">
        <f t="shared" si="3"/>
        <v>37</v>
      </c>
      <c r="G15" s="90">
        <f t="shared" si="3"/>
        <v>38</v>
      </c>
      <c r="H15" s="90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40</v>
      </c>
      <c r="C18" s="90">
        <f t="shared" ref="C18:H18" si="5">IF(AND(ISNUMBER(B18), B18&lt;42), B18+1, "")</f>
        <v>41</v>
      </c>
      <c r="D18" s="90">
        <f t="shared" si="5"/>
        <v>42</v>
      </c>
      <c r="E18" s="66" t="str">
        <f t="shared" si="5"/>
        <v/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 t="s">
        <v>147</v>
      </c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76" priority="6">
      <formula>MONTH(I10)&lt;&gt;OptionCalendrier1mois</formula>
    </cfRule>
  </conditionalFormatting>
  <conditionalFormatting sqref="J10">
    <cfRule type="containsText" dxfId="775" priority="5" operator="containsText" text="Début">
      <formula>NOT(ISERROR(SEARCH("Début",J10)))</formula>
    </cfRule>
  </conditionalFormatting>
  <conditionalFormatting sqref="B11:H11 B14:H14 B17:H17 C13:D13">
    <cfRule type="expression" dxfId="774" priority="4">
      <formula>MONTH(B11)&lt;&gt;OptionCalendrier1mois</formula>
    </cfRule>
  </conditionalFormatting>
  <conditionalFormatting sqref="B12:H12">
    <cfRule type="expression" dxfId="773" priority="3">
      <formula>MONTH(B12)&lt;&gt;OptionCalendrier1mois</formula>
    </cfRule>
  </conditionalFormatting>
  <conditionalFormatting sqref="B15:H15">
    <cfRule type="expression" dxfId="772" priority="2">
      <formula>MONTH(B15)&lt;&gt;OptionCalendrier1mois</formula>
    </cfRule>
  </conditionalFormatting>
  <conditionalFormatting sqref="B18:H18">
    <cfRule type="expression" dxfId="771" priority="1">
      <formula>MONTH(B18)&lt;&gt;OptionCalendrier1mois</formula>
    </cfRule>
  </conditionalFormatting>
  <dataValidations count="3">
    <dataValidation allowBlank="1" showDropDown="1" showInputMessage="1" showErrorMessage="1" sqref="H3" xr:uid="{FEB01A74-7FB4-4D8A-97DA-4536FD444CED}"/>
    <dataValidation allowBlank="1" showInputMessage="1" prompt="Date" sqref="B8:B9 C9:D9 C8:H8" xr:uid="{F915DA14-8FB0-49F6-AFF9-A815AC6A05F0}"/>
    <dataValidation allowBlank="1" showInputMessage="1" prompt="Add daily notes here" sqref="B10 B13 B16 B19" xr:uid="{84245ABC-3A05-415F-A3AA-CD1E22CB4922}"/>
  </dataValidations>
  <hyperlinks>
    <hyperlink ref="J5" location="'Cover - Eng'!A1" display="Return to the Home Page" xr:uid="{1F3C2BCC-001F-4E05-90DB-768E0F95996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A81465-ACC3-4FA5-B491-7682F50CB09A}">
  <sheetPr codeName="Sheet140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5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 t="s">
        <v>269</v>
      </c>
      <c r="F9" s="90">
        <f>IF(H3="Thursday",22,IF(ISNUMBER(E9),E9+1,""))</f>
        <v>22</v>
      </c>
      <c r="G9" s="90">
        <f>IF(E6="Vendredi",22,IF(ISNUMBER(F9),F9+1,""))</f>
        <v>23</v>
      </c>
      <c r="H9" s="90">
        <f>IF(E6="Samedi",22,IF(ISNUMBER(G9),G9+1,""))</f>
        <v>24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25</v>
      </c>
      <c r="C12" s="90">
        <f t="shared" ref="C12:H12" si="1">IF(AND(ISNUMBER(B12), B12&lt;42), B12+1, "")</f>
        <v>26</v>
      </c>
      <c r="D12" s="90">
        <f t="shared" si="1"/>
        <v>27</v>
      </c>
      <c r="E12" s="90">
        <f t="shared" si="1"/>
        <v>28</v>
      </c>
      <c r="F12" s="90">
        <f t="shared" si="1"/>
        <v>29</v>
      </c>
      <c r="G12" s="90">
        <f t="shared" si="1"/>
        <v>30</v>
      </c>
      <c r="H12" s="90">
        <f t="shared" si="1"/>
        <v>31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32</v>
      </c>
      <c r="C15" s="90">
        <f t="shared" ref="C15:H15" si="3">IF(AND(ISNUMBER(B15), B15&lt;42), B15+1, "")</f>
        <v>33</v>
      </c>
      <c r="D15" s="90">
        <f t="shared" si="3"/>
        <v>34</v>
      </c>
      <c r="E15" s="90">
        <f t="shared" si="3"/>
        <v>35</v>
      </c>
      <c r="F15" s="90">
        <f t="shared" si="3"/>
        <v>36</v>
      </c>
      <c r="G15" s="90">
        <f t="shared" si="3"/>
        <v>37</v>
      </c>
      <c r="H15" s="90">
        <f t="shared" si="3"/>
        <v>38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39</v>
      </c>
      <c r="C18" s="90">
        <f t="shared" ref="C18:H18" si="5">IF(AND(ISNUMBER(B18), B18&lt;42), B18+1, "")</f>
        <v>40</v>
      </c>
      <c r="D18" s="90">
        <f t="shared" si="5"/>
        <v>41</v>
      </c>
      <c r="E18" s="90">
        <f t="shared" si="5"/>
        <v>42</v>
      </c>
      <c r="F18" s="66" t="str">
        <f t="shared" si="5"/>
        <v/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 t="s">
        <v>147</v>
      </c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70" priority="6">
      <formula>MONTH(I10)&lt;&gt;OptionCalendrier1mois</formula>
    </cfRule>
  </conditionalFormatting>
  <conditionalFormatting sqref="J10">
    <cfRule type="containsText" dxfId="769" priority="5" operator="containsText" text="Début">
      <formula>NOT(ISERROR(SEARCH("Début",J10)))</formula>
    </cfRule>
  </conditionalFormatting>
  <conditionalFormatting sqref="B11:H11 B14:H14 B17:H17 C13:D13">
    <cfRule type="expression" dxfId="768" priority="4">
      <formula>MONTH(B11)&lt;&gt;OptionCalendrier1mois</formula>
    </cfRule>
  </conditionalFormatting>
  <conditionalFormatting sqref="B12:H12">
    <cfRule type="expression" dxfId="767" priority="3">
      <formula>MONTH(B12)&lt;&gt;OptionCalendrier1mois</formula>
    </cfRule>
  </conditionalFormatting>
  <conditionalFormatting sqref="B15:H15">
    <cfRule type="expression" dxfId="766" priority="2">
      <formula>MONTH(B15)&lt;&gt;OptionCalendrier1mois</formula>
    </cfRule>
  </conditionalFormatting>
  <conditionalFormatting sqref="B18:H18">
    <cfRule type="expression" dxfId="765" priority="1">
      <formula>MONTH(B18)&lt;&gt;OptionCalendrier1mois</formula>
    </cfRule>
  </conditionalFormatting>
  <dataValidations count="3">
    <dataValidation allowBlank="1" showInputMessage="1" prompt="Date" sqref="B8:B9 C9:E9 C8:H8" xr:uid="{26AACF77-7CC1-4D6A-9148-03B40397690C}"/>
    <dataValidation allowBlank="1" showDropDown="1" showInputMessage="1" showErrorMessage="1" sqref="H3" xr:uid="{E89B13AF-7288-4759-9221-E09922F1FD5E}"/>
    <dataValidation allowBlank="1" showInputMessage="1" prompt="Add daily notes here" sqref="B10 B13 B16 B19" xr:uid="{C758357C-42CA-4684-B363-302B8F46DEB8}"/>
  </dataValidations>
  <hyperlinks>
    <hyperlink ref="J5" location="'Cover - Eng'!A1" display="Return to the Home Page" xr:uid="{9D63F0DF-E88B-47DF-8DBA-2CB144F718D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E19B07-53A8-4E5E-B9DF-AB417F0DFBFA}">
  <sheetPr codeName="Sheet141">
    <tabColor theme="4" tint="-0.249977111117893"/>
    <pageSetUpPr autoPageBreaks="0"/>
  </sheetPr>
  <dimension ref="A1:S39"/>
  <sheetViews>
    <sheetView showGridLines="0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5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 t="s">
        <v>269</v>
      </c>
      <c r="G9" s="90">
        <f>IF(H3="Friday",22,IF(ISNUMBER(F9),F9+1,""))</f>
        <v>22</v>
      </c>
      <c r="H9" s="90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24</v>
      </c>
      <c r="C12" s="90">
        <f t="shared" ref="C12:H12" si="1">IF(AND(ISNUMBER(B12), B12&lt;42), B12+1, "")</f>
        <v>25</v>
      </c>
      <c r="D12" s="90">
        <f t="shared" si="1"/>
        <v>26</v>
      </c>
      <c r="E12" s="90">
        <f t="shared" si="1"/>
        <v>27</v>
      </c>
      <c r="F12" s="90">
        <f t="shared" si="1"/>
        <v>28</v>
      </c>
      <c r="G12" s="90">
        <f t="shared" si="1"/>
        <v>29</v>
      </c>
      <c r="H12" s="90">
        <f t="shared" si="1"/>
        <v>30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31</v>
      </c>
      <c r="C15" s="90">
        <f t="shared" ref="C15:H15" si="3">IF(AND(ISNUMBER(B15), B15&lt;42), B15+1, "")</f>
        <v>32</v>
      </c>
      <c r="D15" s="90">
        <f t="shared" si="3"/>
        <v>33</v>
      </c>
      <c r="E15" s="90">
        <f t="shared" si="3"/>
        <v>34</v>
      </c>
      <c r="F15" s="90">
        <f t="shared" si="3"/>
        <v>35</v>
      </c>
      <c r="G15" s="90">
        <f t="shared" si="3"/>
        <v>36</v>
      </c>
      <c r="H15" s="90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38</v>
      </c>
      <c r="C18" s="90">
        <f t="shared" ref="C18:H18" si="5">IF(AND(ISNUMBER(B18), B18&lt;42), B18+1, "")</f>
        <v>39</v>
      </c>
      <c r="D18" s="90">
        <f t="shared" si="5"/>
        <v>40</v>
      </c>
      <c r="E18" s="90">
        <f t="shared" si="5"/>
        <v>41</v>
      </c>
      <c r="F18" s="90">
        <f t="shared" si="5"/>
        <v>42</v>
      </c>
      <c r="G18" s="66" t="str">
        <f t="shared" si="5"/>
        <v/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 t="s">
        <v>147</v>
      </c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64" priority="6">
      <formula>MONTH(I10)&lt;&gt;OptionCalendrier1mois</formula>
    </cfRule>
  </conditionalFormatting>
  <conditionalFormatting sqref="J10">
    <cfRule type="containsText" dxfId="763" priority="5" operator="containsText" text="Début">
      <formula>NOT(ISERROR(SEARCH("Début",J10)))</formula>
    </cfRule>
  </conditionalFormatting>
  <conditionalFormatting sqref="B11:H11 B14:H14 B17:H17 C13:D13">
    <cfRule type="expression" dxfId="762" priority="4">
      <formula>MONTH(B11)&lt;&gt;OptionCalendrier1mois</formula>
    </cfRule>
  </conditionalFormatting>
  <conditionalFormatting sqref="B12:H12">
    <cfRule type="expression" dxfId="761" priority="3">
      <formula>MONTH(B12)&lt;&gt;OptionCalendrier1mois</formula>
    </cfRule>
  </conditionalFormatting>
  <conditionalFormatting sqref="B15:H15">
    <cfRule type="expression" dxfId="760" priority="2">
      <formula>MONTH(B15)&lt;&gt;OptionCalendrier1mois</formula>
    </cfRule>
  </conditionalFormatting>
  <conditionalFormatting sqref="B18:H18">
    <cfRule type="expression" dxfId="759" priority="1">
      <formula>MONTH(B18)&lt;&gt;OptionCalendrier1mois</formula>
    </cfRule>
  </conditionalFormatting>
  <dataValidations count="3">
    <dataValidation allowBlank="1" showDropDown="1" showInputMessage="1" showErrorMessage="1" sqref="H3" xr:uid="{7E3C5569-AC47-48F8-839E-A988130129CD}"/>
    <dataValidation allowBlank="1" showInputMessage="1" prompt="Date" sqref="B8:B9 C9:F9 C8:H8" xr:uid="{764A48E6-33C8-45DC-ACEF-9158A358A08C}"/>
    <dataValidation allowBlank="1" showInputMessage="1" prompt="Add daily notes here" sqref="B10 B13 B16 B19" xr:uid="{151CA1E7-6910-4765-8C1F-CFE8EA054268}"/>
  </dataValidations>
  <hyperlinks>
    <hyperlink ref="J5" location="'Cover - Eng'!A1" display="Return to the Home Page" xr:uid="{2B9226B1-3C09-4B6B-B8C8-34D8DF565BD7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EF69D6-71DF-47B3-962E-1907A917DCE3}">
  <sheetPr codeName="Sheet142">
    <tabColor theme="4" tint="-0.249977111117893"/>
    <pageSetUpPr autoPageBreaks="0"/>
  </sheetPr>
  <dimension ref="A1:S39"/>
  <sheetViews>
    <sheetView showGridLines="0" topLeftCell="A2" zoomScaleNormal="6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5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 t="s">
        <v>269</v>
      </c>
      <c r="H9" s="90">
        <f>IF(H3="Saturday",22,IF(ISNUMBER(G9),G9+1,""))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23</v>
      </c>
      <c r="C12" s="90">
        <f t="shared" ref="C12:H12" si="1">IF(AND(ISNUMBER(B12), B12&lt;42), B12+1, "")</f>
        <v>24</v>
      </c>
      <c r="D12" s="90">
        <f t="shared" si="1"/>
        <v>25</v>
      </c>
      <c r="E12" s="90">
        <f t="shared" si="1"/>
        <v>26</v>
      </c>
      <c r="F12" s="90">
        <f t="shared" si="1"/>
        <v>27</v>
      </c>
      <c r="G12" s="90">
        <f t="shared" si="1"/>
        <v>28</v>
      </c>
      <c r="H12" s="90">
        <f t="shared" si="1"/>
        <v>29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30</v>
      </c>
      <c r="C15" s="90">
        <f t="shared" ref="C15:H15" si="3">IF(AND(ISNUMBER(B15), B15&lt;42), B15+1, "")</f>
        <v>31</v>
      </c>
      <c r="D15" s="90">
        <f t="shared" si="3"/>
        <v>32</v>
      </c>
      <c r="E15" s="90">
        <f t="shared" si="3"/>
        <v>33</v>
      </c>
      <c r="F15" s="90">
        <f t="shared" si="3"/>
        <v>34</v>
      </c>
      <c r="G15" s="90">
        <f t="shared" si="3"/>
        <v>35</v>
      </c>
      <c r="H15" s="90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37</v>
      </c>
      <c r="C18" s="90">
        <f t="shared" ref="C18:H18" si="5">IF(AND(ISNUMBER(B18), B18&lt;42), B18+1, "")</f>
        <v>38</v>
      </c>
      <c r="D18" s="90">
        <f t="shared" si="5"/>
        <v>39</v>
      </c>
      <c r="E18" s="90">
        <f t="shared" si="5"/>
        <v>40</v>
      </c>
      <c r="F18" s="90">
        <f t="shared" si="5"/>
        <v>41</v>
      </c>
      <c r="G18" s="90">
        <f t="shared" si="5"/>
        <v>42</v>
      </c>
      <c r="H18" s="66" t="str">
        <f t="shared" si="5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 t="s">
        <v>147</v>
      </c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58" priority="6">
      <formula>MONTH(I10)&lt;&gt;OptionCalendrier1mois</formula>
    </cfRule>
  </conditionalFormatting>
  <conditionalFormatting sqref="J10">
    <cfRule type="containsText" dxfId="757" priority="5" operator="containsText" text="Début">
      <formula>NOT(ISERROR(SEARCH("Début",J10)))</formula>
    </cfRule>
  </conditionalFormatting>
  <conditionalFormatting sqref="B11:H11 B14:H14 B17:H17 C13:D13">
    <cfRule type="expression" dxfId="756" priority="4">
      <formula>MONTH(B11)&lt;&gt;OptionCalendrier1mois</formula>
    </cfRule>
  </conditionalFormatting>
  <conditionalFormatting sqref="B12:H12">
    <cfRule type="expression" dxfId="755" priority="3">
      <formula>MONTH(B12)&lt;&gt;OptionCalendrier1mois</formula>
    </cfRule>
  </conditionalFormatting>
  <conditionalFormatting sqref="B15:H15">
    <cfRule type="expression" dxfId="754" priority="2">
      <formula>MONTH(B15)&lt;&gt;OptionCalendrier1mois</formula>
    </cfRule>
  </conditionalFormatting>
  <conditionalFormatting sqref="B18:H18">
    <cfRule type="expression" dxfId="753" priority="1">
      <formula>MONTH(B18)&lt;&gt;OptionCalendrier1mois</formula>
    </cfRule>
  </conditionalFormatting>
  <dataValidations count="3">
    <dataValidation allowBlank="1" showInputMessage="1" prompt="Date" sqref="B8:B9 C9:G9 C8:H8" xr:uid="{33B02550-F803-4B41-88E2-9EAF9D329837}"/>
    <dataValidation allowBlank="1" showDropDown="1" showInputMessage="1" showErrorMessage="1" sqref="H3" xr:uid="{BA72483A-2BCE-4E07-B201-C9C52A4B22B9}"/>
    <dataValidation allowBlank="1" showInputMessage="1" prompt="Add daily notes here" sqref="B10 B13 B16 B19" xr:uid="{C4B44431-2BA6-4111-8D1C-E90CC7FC6474}"/>
  </dataValidations>
  <hyperlinks>
    <hyperlink ref="J5" location="'Cover - Eng'!A1" display="Return to the Home Page" xr:uid="{12A62F0D-49E9-4B47-AC34-81AB1016DFF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F4A8BC-58BC-461F-ADBB-D31864231439}">
  <sheetPr codeName="Sheet143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136</v>
      </c>
      <c r="C2" s="119"/>
      <c r="D2" s="119"/>
      <c r="E2" s="119"/>
      <c r="F2" s="119"/>
      <c r="G2" s="119"/>
      <c r="H2" s="119"/>
      <c r="N2" s="9"/>
      <c r="O2" s="9"/>
      <c r="P2" s="9"/>
    </row>
    <row r="3" spans="1:19" ht="34.200000000000003" customHeight="1">
      <c r="B3" s="63" t="s">
        <v>133</v>
      </c>
      <c r="C3" s="62" t="s">
        <v>268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6"/>
      <c r="C6" s="6"/>
      <c r="D6" s="6"/>
      <c r="E6" s="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5"/>
      <c r="D8" s="65"/>
      <c r="E8" s="65"/>
      <c r="F8" s="65"/>
      <c r="G8" s="65"/>
      <c r="H8" s="65" t="e">
        <f>B11-1</f>
        <v>#VALUE!</v>
      </c>
      <c r="M8" s="39"/>
      <c r="N8" s="39"/>
      <c r="O8" s="39"/>
      <c r="Q8" s="9"/>
      <c r="R8" s="9"/>
      <c r="S8" s="9"/>
    </row>
    <row r="9" spans="1:19" ht="13.2" customHeight="1">
      <c r="B9" s="66"/>
      <c r="C9" s="66"/>
      <c r="D9" s="66"/>
      <c r="E9" s="66"/>
      <c r="F9" s="66"/>
      <c r="G9" s="66"/>
      <c r="H9" s="66" t="s">
        <v>269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IF(H3="Sunday",22,IF(ISNUMBER(A12),A12+1,""))</f>
        <v>22</v>
      </c>
      <c r="C12" s="90">
        <f t="shared" ref="C12:H12" si="1">IF(AND(ISNUMBER(B12), B12&lt;42), B12+1, "")</f>
        <v>23</v>
      </c>
      <c r="D12" s="90">
        <f t="shared" si="1"/>
        <v>24</v>
      </c>
      <c r="E12" s="90">
        <f t="shared" si="1"/>
        <v>25</v>
      </c>
      <c r="F12" s="90">
        <f t="shared" si="1"/>
        <v>26</v>
      </c>
      <c r="G12" s="90">
        <f t="shared" si="1"/>
        <v>27</v>
      </c>
      <c r="H12" s="90">
        <f t="shared" si="1"/>
        <v>28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29</v>
      </c>
      <c r="C15" s="90">
        <f t="shared" ref="C15:H15" si="3">IF(AND(ISNUMBER(B15), B15&lt;42), B15+1, "")</f>
        <v>30</v>
      </c>
      <c r="D15" s="90">
        <f t="shared" si="3"/>
        <v>31</v>
      </c>
      <c r="E15" s="90">
        <f t="shared" si="3"/>
        <v>32</v>
      </c>
      <c r="F15" s="90">
        <f t="shared" si="3"/>
        <v>33</v>
      </c>
      <c r="G15" s="90">
        <f t="shared" si="3"/>
        <v>34</v>
      </c>
      <c r="H15" s="90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Q17" s="15"/>
      <c r="R17" s="15"/>
      <c r="S17" s="15" t="s">
        <v>14</v>
      </c>
    </row>
    <row r="18" spans="2:19" ht="13.2" customHeight="1">
      <c r="B18" s="90">
        <f>IF(AND(ISNUMBER(H15), H15&lt;42), H15+1, "")</f>
        <v>36</v>
      </c>
      <c r="C18" s="90">
        <f t="shared" ref="C18:H18" si="5">IF(AND(ISNUMBER(B18), B18&lt;42), B18+1, "")</f>
        <v>37</v>
      </c>
      <c r="D18" s="90">
        <f t="shared" si="5"/>
        <v>38</v>
      </c>
      <c r="E18" s="90">
        <f t="shared" si="5"/>
        <v>39</v>
      </c>
      <c r="F18" s="90">
        <f t="shared" si="5"/>
        <v>40</v>
      </c>
      <c r="G18" s="90">
        <f t="shared" si="5"/>
        <v>41</v>
      </c>
      <c r="H18" s="90">
        <f t="shared" si="5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2" customHeight="1">
      <c r="B20" s="8"/>
      <c r="C20" s="8"/>
      <c r="D20" s="8"/>
      <c r="E20" s="8"/>
      <c r="F20" s="136" t="s">
        <v>147</v>
      </c>
      <c r="G20" s="137"/>
      <c r="H20" s="137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F22:G22"/>
  </mergeCells>
  <conditionalFormatting sqref="I10 I20">
    <cfRule type="expression" dxfId="752" priority="6">
      <formula>MONTH(I10)&lt;&gt;OptionCalendrier1mois</formula>
    </cfRule>
  </conditionalFormatting>
  <conditionalFormatting sqref="J10">
    <cfRule type="containsText" dxfId="751" priority="5" operator="containsText" text="Début">
      <formula>NOT(ISERROR(SEARCH("Début",J10)))</formula>
    </cfRule>
  </conditionalFormatting>
  <conditionalFormatting sqref="B11:H11 B14:H14 B17:H17 C13:D13">
    <cfRule type="expression" dxfId="750" priority="4">
      <formula>MONTH(B11)&lt;&gt;OptionCalendrier1mois</formula>
    </cfRule>
  </conditionalFormatting>
  <conditionalFormatting sqref="C12:H12">
    <cfRule type="expression" dxfId="749" priority="3">
      <formula>MONTH(C12)&lt;&gt;OptionCalendrier1mois</formula>
    </cfRule>
  </conditionalFormatting>
  <conditionalFormatting sqref="B15:H15">
    <cfRule type="expression" dxfId="748" priority="2">
      <formula>MONTH(B15)&lt;&gt;OptionCalendrier1mois</formula>
    </cfRule>
  </conditionalFormatting>
  <conditionalFormatting sqref="B18:H18">
    <cfRule type="expression" dxfId="747" priority="1">
      <formula>MONTH(B18)&lt;&gt;OptionCalendrier1mois</formula>
    </cfRule>
  </conditionalFormatting>
  <dataValidations count="3">
    <dataValidation allowBlank="1" showDropDown="1" showInputMessage="1" showErrorMessage="1" sqref="H3" xr:uid="{5604D9F3-3768-4213-8FE0-707836D96545}"/>
    <dataValidation allowBlank="1" showInputMessage="1" prompt="Date" sqref="B8:H9" xr:uid="{D65ED7CC-DA0C-4754-A0FD-442259C23DA9}"/>
    <dataValidation allowBlank="1" showInputMessage="1" prompt="Add daily notes here" sqref="B10 B13 B16 B19" xr:uid="{7AEB73C7-8F18-41EF-8266-5F0973FBE21D}"/>
  </dataValidations>
  <hyperlinks>
    <hyperlink ref="J5" location="'Cover - Eng'!A1" display="Return to the Home Page" xr:uid="{D227A1EE-FC9B-4304-997E-C4E06E88340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8A637C-B667-427C-BB34-E184505EF835}">
  <sheetPr codeName="Sheet151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 t="e">
        <f>C8-1</f>
        <v>#VALUE!</v>
      </c>
      <c r="C8" s="67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90" t="s">
        <v>269</v>
      </c>
      <c r="C9" s="90">
        <f>IF(H3="Monday",22,IF(ISNUMBER(B9),B9+1,""))</f>
        <v>22</v>
      </c>
      <c r="D9" s="90">
        <f>IF(E6="Mardi",22,IF(ISNUMBER(C9),C9+1,""))</f>
        <v>23</v>
      </c>
      <c r="E9" s="90">
        <f>IF(E6="Mercredi",22,IF(ISNUMBER(D9),D9+1,""))</f>
        <v>24</v>
      </c>
      <c r="F9" s="90">
        <f>IF(E6="Jeudi",22,IF(ISNUMBER(E9),E9+1,""))</f>
        <v>25</v>
      </c>
      <c r="G9" s="90">
        <f>IF(E6="Vendredi",22,IF(ISNUMBER(F9),F9+1,""))</f>
        <v>26</v>
      </c>
      <c r="H9" s="90">
        <f>IF(E6="Samedi",22,IF(ISNUMBER(G9),G9+1,""))</f>
        <v>27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28</v>
      </c>
      <c r="C12" s="90">
        <f t="shared" ref="C12:H12" si="1">IF(AND(ISNUMBER(B12), B12&lt;42), B12+1, "")</f>
        <v>29</v>
      </c>
      <c r="D12" s="90">
        <f t="shared" si="1"/>
        <v>30</v>
      </c>
      <c r="E12" s="90">
        <f t="shared" si="1"/>
        <v>31</v>
      </c>
      <c r="F12" s="90">
        <f t="shared" si="1"/>
        <v>32</v>
      </c>
      <c r="G12" s="90">
        <f t="shared" si="1"/>
        <v>33</v>
      </c>
      <c r="H12" s="90">
        <f t="shared" si="1"/>
        <v>34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35</v>
      </c>
      <c r="C15" s="90">
        <f t="shared" ref="C15:H15" si="3">IF(AND(ISNUMBER(B15), B15&lt;42), B15+1, "")</f>
        <v>36</v>
      </c>
      <c r="D15" s="90">
        <f t="shared" si="3"/>
        <v>37</v>
      </c>
      <c r="E15" s="90">
        <f t="shared" si="3"/>
        <v>38</v>
      </c>
      <c r="F15" s="90">
        <f t="shared" si="3"/>
        <v>39</v>
      </c>
      <c r="G15" s="90">
        <f t="shared" si="3"/>
        <v>40</v>
      </c>
      <c r="H15" s="90">
        <f t="shared" si="3"/>
        <v>41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/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90">
        <f>IF(AND(ISNUMBER(H15), H15&lt;42), H15+1, "")</f>
        <v>42</v>
      </c>
      <c r="C18" s="90" t="str">
        <f t="shared" ref="C18:H18" si="4">IF(AND(ISNUMBER(B18), B18&lt;42), B18+1, "")</f>
        <v/>
      </c>
      <c r="D18" s="90" t="str">
        <f t="shared" si="4"/>
        <v/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45" t="s">
        <v>147</v>
      </c>
      <c r="D19" s="68"/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46" priority="11">
      <formula>MONTH(I10)&lt;&gt;OptionCalendrier1mois</formula>
    </cfRule>
  </conditionalFormatting>
  <conditionalFormatting sqref="J10">
    <cfRule type="containsText" dxfId="745" priority="10" operator="containsText" text="Début">
      <formula>NOT(ISERROR(SEARCH("Début",J10)))</formula>
    </cfRule>
  </conditionalFormatting>
  <conditionalFormatting sqref="B11:H11 B14:H14 B17:H17 C13:D13">
    <cfRule type="expression" dxfId="744" priority="9">
      <formula>MONTH(B11)&lt;&gt;OptionCalendrier1mois</formula>
    </cfRule>
  </conditionalFormatting>
  <conditionalFormatting sqref="C8">
    <cfRule type="expression" dxfId="743" priority="5">
      <formula>MONTH(C8)&lt;&gt;OptionCalendrier1mois</formula>
    </cfRule>
  </conditionalFormatting>
  <conditionalFormatting sqref="C9:H9">
    <cfRule type="expression" dxfId="742" priority="4">
      <formula>MONTH(C9)&lt;&gt;OptionCalendrier1mois</formula>
    </cfRule>
  </conditionalFormatting>
  <conditionalFormatting sqref="C12:H12">
    <cfRule type="expression" dxfId="741" priority="3">
      <formula>MONTH(C12)&lt;&gt;OptionCalendrier1mois</formula>
    </cfRule>
  </conditionalFormatting>
  <conditionalFormatting sqref="C15:H15">
    <cfRule type="expression" dxfId="740" priority="2">
      <formula>MONTH(C15)&lt;&gt;OptionCalendrier1mois</formula>
    </cfRule>
  </conditionalFormatting>
  <conditionalFormatting sqref="C18:H18">
    <cfRule type="expression" dxfId="739" priority="1">
      <formula>MONTH(C18)&lt;&gt;OptionCalendrier1mois</formula>
    </cfRule>
  </conditionalFormatting>
  <dataValidations count="3">
    <dataValidation allowBlank="1" showDropDown="1" showInputMessage="1" showErrorMessage="1" sqref="H3" xr:uid="{4048799B-D83D-46F2-9BAB-FF50888505B2}"/>
    <dataValidation allowBlank="1" showInputMessage="1" prompt="Date" sqref="B8:B9 D8:H8" xr:uid="{33F1C05F-151E-4567-A247-F9A098781C47}"/>
    <dataValidation allowBlank="1" showInputMessage="1" prompt="Add daily notes here" sqref="B10 B13 B16 B19" xr:uid="{D917BC45-F5E9-4643-B129-3A7D3BB578E7}"/>
  </dataValidations>
  <hyperlinks>
    <hyperlink ref="J5" location="'Cover - Eng'!A1" display="Return to the Home Page" xr:uid="{0FABEC9E-2C69-4845-B316-960904DDE76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93AA64-7BD5-4477-BDDF-34379A62BF6F}">
  <sheetPr codeName="Sheet15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7" t="e">
        <f>D8-1</f>
        <v>#VALUE!</v>
      </c>
      <c r="D8" s="67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90"/>
      <c r="C9" s="90" t="s">
        <v>269</v>
      </c>
      <c r="D9" s="90">
        <f>IF(H3="Tuesday",22,IF(ISNUMBER(C9),C9+1,""))</f>
        <v>22</v>
      </c>
      <c r="E9" s="90">
        <f>IF(E6="Mercredi",22,IF(ISNUMBER(D9),D9+1,""))</f>
        <v>23</v>
      </c>
      <c r="F9" s="90">
        <f>IF(E6="Jeudi",22,IF(ISNUMBER(E9),E9+1,""))</f>
        <v>24</v>
      </c>
      <c r="G9" s="90">
        <f>IF(E6="Vendredi",22,IF(ISNUMBER(F9),F9+1,""))</f>
        <v>25</v>
      </c>
      <c r="H9" s="90">
        <f>IF(E6="Samedi",22,IF(ISNUMBER(G9),G9+1,""))</f>
        <v>26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27</v>
      </c>
      <c r="C12" s="90">
        <f t="shared" ref="C12:H12" si="1">IF(AND(ISNUMBER(B12), B12&lt;42), B12+1, "")</f>
        <v>28</v>
      </c>
      <c r="D12" s="90">
        <f t="shared" si="1"/>
        <v>29</v>
      </c>
      <c r="E12" s="90">
        <f t="shared" si="1"/>
        <v>30</v>
      </c>
      <c r="F12" s="90">
        <f t="shared" si="1"/>
        <v>31</v>
      </c>
      <c r="G12" s="90">
        <f t="shared" si="1"/>
        <v>32</v>
      </c>
      <c r="H12" s="90">
        <f t="shared" si="1"/>
        <v>33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34</v>
      </c>
      <c r="C15" s="90">
        <f t="shared" ref="C15:H15" si="3">IF(AND(ISNUMBER(B15), B15&lt;42), B15+1, "")</f>
        <v>35</v>
      </c>
      <c r="D15" s="90">
        <f t="shared" si="3"/>
        <v>36</v>
      </c>
      <c r="E15" s="90">
        <f t="shared" si="3"/>
        <v>37</v>
      </c>
      <c r="F15" s="90">
        <f t="shared" si="3"/>
        <v>38</v>
      </c>
      <c r="G15" s="90">
        <f t="shared" si="3"/>
        <v>39</v>
      </c>
      <c r="H15" s="90">
        <f t="shared" si="3"/>
        <v>40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/>
      <c r="E17" s="67"/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90">
        <f>IF(AND(ISNUMBER(H15), H15&lt;42), H15+1, "")</f>
        <v>41</v>
      </c>
      <c r="C18" s="90">
        <f t="shared" ref="C18:H18" si="4">IF(AND(ISNUMBER(B18), B18&lt;42), B18+1, "")</f>
        <v>42</v>
      </c>
      <c r="D18" s="90" t="str">
        <f t="shared" si="4"/>
        <v/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45" t="s">
        <v>147</v>
      </c>
      <c r="E19" s="68"/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38" priority="12">
      <formula>MONTH(I10)&lt;&gt;OptionCalendrier1mois</formula>
    </cfRule>
  </conditionalFormatting>
  <conditionalFormatting sqref="J10">
    <cfRule type="containsText" dxfId="737" priority="11" operator="containsText" text="Début">
      <formula>NOT(ISERROR(SEARCH("Début",J10)))</formula>
    </cfRule>
  </conditionalFormatting>
  <conditionalFormatting sqref="B11:H11 B14:H14 B17:H17 C13:D13">
    <cfRule type="expression" dxfId="736" priority="10">
      <formula>MONTH(B11)&lt;&gt;OptionCalendrier1mois</formula>
    </cfRule>
  </conditionalFormatting>
  <conditionalFormatting sqref="C8">
    <cfRule type="expression" dxfId="735" priority="6">
      <formula>MONTH(C8)&lt;&gt;OptionCalendrier1mois</formula>
    </cfRule>
  </conditionalFormatting>
  <conditionalFormatting sqref="D8">
    <cfRule type="expression" dxfId="734" priority="5">
      <formula>MONTH(D8)&lt;&gt;OptionCalendrier1mois</formula>
    </cfRule>
  </conditionalFormatting>
  <conditionalFormatting sqref="C9:H9">
    <cfRule type="expression" dxfId="733" priority="4">
      <formula>MONTH(C9)&lt;&gt;OptionCalendrier1mois</formula>
    </cfRule>
  </conditionalFormatting>
  <conditionalFormatting sqref="C12:H12">
    <cfRule type="expression" dxfId="732" priority="3">
      <formula>MONTH(C12)&lt;&gt;OptionCalendrier1mois</formula>
    </cfRule>
  </conditionalFormatting>
  <conditionalFormatting sqref="C15:H15">
    <cfRule type="expression" dxfId="731" priority="2">
      <formula>MONTH(C15)&lt;&gt;OptionCalendrier1mois</formula>
    </cfRule>
  </conditionalFormatting>
  <conditionalFormatting sqref="C18:H18">
    <cfRule type="expression" dxfId="730" priority="1">
      <formula>MONTH(C18)&lt;&gt;OptionCalendrier1mois</formula>
    </cfRule>
  </conditionalFormatting>
  <dataValidations count="3">
    <dataValidation allowBlank="1" showInputMessage="1" prompt="Date" sqref="B8:B9 C9 E8:H8" xr:uid="{BDD152BC-7542-445B-BFE0-C5863E28A07E}"/>
    <dataValidation allowBlank="1" showDropDown="1" showInputMessage="1" showErrorMessage="1" sqref="H3" xr:uid="{A288E74D-93D5-411B-BCFB-987FE4861F6C}"/>
    <dataValidation allowBlank="1" showInputMessage="1" prompt="Add daily notes here" sqref="B10 B13 B16 B19" xr:uid="{F620FA78-17A7-457E-811A-046E530ACF85}"/>
  </dataValidations>
  <hyperlinks>
    <hyperlink ref="J5" location="'Cover - Eng'!A1" display="Return to the Home Page" xr:uid="{C87CB2CB-3E14-4178-B957-3157C29991D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121C77-48B6-4968-8FC3-5875EC5B8306}">
  <sheetPr codeName="Sheet153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7"/>
      <c r="D8" s="67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90"/>
      <c r="C9" s="90"/>
      <c r="D9" s="90" t="s">
        <v>269</v>
      </c>
      <c r="E9" s="90">
        <f>IF(H3="Wednesday",22,IF(ISNUMBER(D9),D9+1,""))</f>
        <v>22</v>
      </c>
      <c r="F9" s="90">
        <f>IF(E6="Jeudi",22,IF(ISNUMBER(E9),E9+1,""))</f>
        <v>23</v>
      </c>
      <c r="G9" s="90">
        <f>IF(E6="Vendredi",22,IF(ISNUMBER(F9),F9+1,""))</f>
        <v>24</v>
      </c>
      <c r="H9" s="90">
        <f>IF(E6="Samedi",22,IF(ISNUMBER(G9),G9+1,""))</f>
        <v>25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26</v>
      </c>
      <c r="C12" s="90">
        <f t="shared" ref="C12:H12" si="1">IF(AND(ISNUMBER(B12), B12&lt;42), B12+1, "")</f>
        <v>27</v>
      </c>
      <c r="D12" s="90">
        <f t="shared" si="1"/>
        <v>28</v>
      </c>
      <c r="E12" s="90">
        <f t="shared" si="1"/>
        <v>29</v>
      </c>
      <c r="F12" s="90">
        <f t="shared" si="1"/>
        <v>30</v>
      </c>
      <c r="G12" s="90">
        <f t="shared" si="1"/>
        <v>31</v>
      </c>
      <c r="H12" s="90">
        <f t="shared" si="1"/>
        <v>32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33</v>
      </c>
      <c r="C15" s="90">
        <f t="shared" ref="C15:H15" si="3">IF(AND(ISNUMBER(B15), B15&lt;42), B15+1, "")</f>
        <v>34</v>
      </c>
      <c r="D15" s="90">
        <f t="shared" si="3"/>
        <v>35</v>
      </c>
      <c r="E15" s="90">
        <f t="shared" si="3"/>
        <v>36</v>
      </c>
      <c r="F15" s="90">
        <f t="shared" si="3"/>
        <v>37</v>
      </c>
      <c r="G15" s="90">
        <f t="shared" si="3"/>
        <v>38</v>
      </c>
      <c r="H15" s="90">
        <f t="shared" si="3"/>
        <v>39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/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90">
        <f>IF(AND(ISNUMBER(H15), H15&lt;42), H15+1, "")</f>
        <v>40</v>
      </c>
      <c r="C18" s="90">
        <f t="shared" ref="C18:H18" si="4">IF(AND(ISNUMBER(B18), B18&lt;42), B18+1, "")</f>
        <v>41</v>
      </c>
      <c r="D18" s="90">
        <f t="shared" si="4"/>
        <v>42</v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45" t="s">
        <v>147</v>
      </c>
      <c r="F19" s="21"/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29" priority="12">
      <formula>MONTH(I10)&lt;&gt;OptionCalendrier1mois</formula>
    </cfRule>
  </conditionalFormatting>
  <conditionalFormatting sqref="J10">
    <cfRule type="containsText" dxfId="728" priority="11" operator="containsText" text="Début">
      <formula>NOT(ISERROR(SEARCH("Début",J10)))</formula>
    </cfRule>
  </conditionalFormatting>
  <conditionalFormatting sqref="B11:H11 B14:H14 C13:D13 B17:H17">
    <cfRule type="expression" dxfId="727" priority="10">
      <formula>MONTH(B11)&lt;&gt;OptionCalendrier1mois</formula>
    </cfRule>
  </conditionalFormatting>
  <conditionalFormatting sqref="C8">
    <cfRule type="expression" dxfId="726" priority="6">
      <formula>MONTH(C8)&lt;&gt;OptionCalendrier1mois</formula>
    </cfRule>
  </conditionalFormatting>
  <conditionalFormatting sqref="D8">
    <cfRule type="expression" dxfId="725" priority="5">
      <formula>MONTH(D8)&lt;&gt;OptionCalendrier1mois</formula>
    </cfRule>
  </conditionalFormatting>
  <conditionalFormatting sqref="C9:H9">
    <cfRule type="expression" dxfId="724" priority="4">
      <formula>MONTH(C9)&lt;&gt;OptionCalendrier1mois</formula>
    </cfRule>
  </conditionalFormatting>
  <conditionalFormatting sqref="C12:H12">
    <cfRule type="expression" dxfId="723" priority="3">
      <formula>MONTH(C12)&lt;&gt;OptionCalendrier1mois</formula>
    </cfRule>
  </conditionalFormatting>
  <conditionalFormatting sqref="C15:H15">
    <cfRule type="expression" dxfId="722" priority="2">
      <formula>MONTH(C15)&lt;&gt;OptionCalendrier1mois</formula>
    </cfRule>
  </conditionalFormatting>
  <conditionalFormatting sqref="C18:H18">
    <cfRule type="expression" dxfId="721" priority="1">
      <formula>MONTH(C18)&lt;&gt;OptionCalendrier1mois</formula>
    </cfRule>
  </conditionalFormatting>
  <dataValidations count="3">
    <dataValidation allowBlank="1" showDropDown="1" showInputMessage="1" showErrorMessage="1" sqref="H3" xr:uid="{50CF1AB6-7E28-45F9-BB3A-26A37B826BF2}"/>
    <dataValidation allowBlank="1" showInputMessage="1" prompt="Date" sqref="B8:B9 C9:D9 E8:H8" xr:uid="{EF20F754-0B6F-41BB-9674-9A263AD17AE2}"/>
    <dataValidation allowBlank="1" showInputMessage="1" prompt="Add daily notes here" sqref="B10 B13 B16 B19" xr:uid="{B3D7BE88-04F5-422E-A8DC-3F0355EEE69E}"/>
  </dataValidations>
  <hyperlinks>
    <hyperlink ref="J5" location="'Cover - Eng'!A1" display="Return to the Home Page" xr:uid="{6CCE3AE8-437B-4DA8-A4BB-FC473A78AAC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6CBAC-3B16-43E1-969E-D760BCED38B3}">
  <sheetPr codeName="Sheet154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273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7"/>
      <c r="D8" s="67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90"/>
      <c r="C9" s="90"/>
      <c r="D9" s="90"/>
      <c r="E9" s="90" t="s">
        <v>269</v>
      </c>
      <c r="F9" s="90" t="str">
        <f>IF(H3="Thursday",22,IF(ISNUMBER(E9),E9+1,""))</f>
        <v/>
      </c>
      <c r="G9" s="90" t="str">
        <f>IF(E6="Vendredi",22,IF(ISNUMBER(F9),F9+1,""))</f>
        <v/>
      </c>
      <c r="H9" s="90" t="str">
        <f>IF(E6="Samedi",22,IF(ISNUMBER(G9),G9+1,""))</f>
        <v/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 t="str">
        <f>IF(AND(ISNUMBER(H9), H9&lt;42), H9+1, "")</f>
        <v/>
      </c>
      <c r="C12" s="90" t="str">
        <f t="shared" ref="C12:H12" si="1">IF(AND(ISNUMBER(B12), B12&lt;42), B12+1, "")</f>
        <v/>
      </c>
      <c r="D12" s="90" t="str">
        <f t="shared" si="1"/>
        <v/>
      </c>
      <c r="E12" s="90" t="str">
        <f t="shared" si="1"/>
        <v/>
      </c>
      <c r="F12" s="90" t="str">
        <f t="shared" si="1"/>
        <v/>
      </c>
      <c r="G12" s="90" t="str">
        <f t="shared" si="1"/>
        <v/>
      </c>
      <c r="H12" s="90" t="str">
        <f t="shared" si="1"/>
        <v/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 t="str">
        <f>IF(AND(ISNUMBER(H12), H12&lt;42), H12+1, "")</f>
        <v/>
      </c>
      <c r="C15" s="90" t="str">
        <f t="shared" ref="C15:H15" si="3">IF(AND(ISNUMBER(B15), B15&lt;42), B15+1, "")</f>
        <v/>
      </c>
      <c r="D15" s="90" t="str">
        <f t="shared" si="3"/>
        <v/>
      </c>
      <c r="E15" s="90" t="str">
        <f t="shared" si="3"/>
        <v/>
      </c>
      <c r="F15" s="90" t="str">
        <f t="shared" si="3"/>
        <v/>
      </c>
      <c r="G15" s="90" t="str">
        <f t="shared" si="3"/>
        <v/>
      </c>
      <c r="H15" s="90" t="str">
        <f t="shared" si="3"/>
        <v/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/>
      <c r="G17" s="67"/>
      <c r="H17" s="67"/>
      <c r="Q17" s="15"/>
      <c r="R17" s="15"/>
      <c r="S17" s="15" t="s">
        <v>14</v>
      </c>
    </row>
    <row r="18" spans="2:19" ht="13.2" customHeight="1">
      <c r="B18" s="90" t="str">
        <f>IF(AND(ISNUMBER(H15), H15&lt;42), H15+1, "")</f>
        <v/>
      </c>
      <c r="C18" s="90" t="str">
        <f t="shared" ref="C18:H18" si="4">IF(AND(ISNUMBER(B18), B18&lt;42), B18+1, "")</f>
        <v/>
      </c>
      <c r="D18" s="90" t="str">
        <f t="shared" si="4"/>
        <v/>
      </c>
      <c r="E18" s="90" t="str">
        <f t="shared" si="4"/>
        <v/>
      </c>
      <c r="F18" s="90" t="str">
        <f t="shared" si="4"/>
        <v/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45" t="s">
        <v>147</v>
      </c>
      <c r="G19" s="21"/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20" priority="12">
      <formula>MONTH(I10)&lt;&gt;OptionCalendrier1mois</formula>
    </cfRule>
  </conditionalFormatting>
  <conditionalFormatting sqref="J10">
    <cfRule type="containsText" dxfId="719" priority="11" operator="containsText" text="Début">
      <formula>NOT(ISERROR(SEARCH("Début",J10)))</formula>
    </cfRule>
  </conditionalFormatting>
  <conditionalFormatting sqref="B11:H11 B14:H14 C13:D13 B17:H17">
    <cfRule type="expression" dxfId="718" priority="10">
      <formula>MONTH(B11)&lt;&gt;OptionCalendrier1mois</formula>
    </cfRule>
  </conditionalFormatting>
  <conditionalFormatting sqref="C8">
    <cfRule type="expression" dxfId="717" priority="6">
      <formula>MONTH(C8)&lt;&gt;OptionCalendrier1mois</formula>
    </cfRule>
  </conditionalFormatting>
  <conditionalFormatting sqref="D8">
    <cfRule type="expression" dxfId="716" priority="5">
      <formula>MONTH(D8)&lt;&gt;OptionCalendrier1mois</formula>
    </cfRule>
  </conditionalFormatting>
  <conditionalFormatting sqref="C18:H18">
    <cfRule type="expression" dxfId="715" priority="1">
      <formula>MONTH(C18)&lt;&gt;OptionCalendrier1mois</formula>
    </cfRule>
  </conditionalFormatting>
  <conditionalFormatting sqref="C9:H9">
    <cfRule type="expression" dxfId="714" priority="4">
      <formula>MONTH(C9)&lt;&gt;OptionCalendrier1mois</formula>
    </cfRule>
  </conditionalFormatting>
  <conditionalFormatting sqref="C12:H12">
    <cfRule type="expression" dxfId="713" priority="3">
      <formula>MONTH(C12)&lt;&gt;OptionCalendrier1mois</formula>
    </cfRule>
  </conditionalFormatting>
  <conditionalFormatting sqref="C15:H15">
    <cfRule type="expression" dxfId="712" priority="2">
      <formula>MONTH(C15)&lt;&gt;OptionCalendrier1mois</formula>
    </cfRule>
  </conditionalFormatting>
  <dataValidations count="3">
    <dataValidation allowBlank="1" showInputMessage="1" prompt="Date" sqref="B8:B9 C9:E9 E8:H8" xr:uid="{AFE30789-F94F-483E-8387-9847B4E1F55C}"/>
    <dataValidation allowBlank="1" showDropDown="1" showInputMessage="1" showErrorMessage="1" sqref="H3" xr:uid="{913BD3FA-1ED8-49DE-B1D8-39E27D62E480}"/>
    <dataValidation allowBlank="1" showInputMessage="1" prompt="Add daily notes here" sqref="B10 B13 B16 B19" xr:uid="{880B5ED1-BCA5-4E24-A285-A9D5F950F897}"/>
  </dataValidations>
  <hyperlinks>
    <hyperlink ref="J5" location="'Cover - Eng'!A1" display="Return to the Home Page" xr:uid="{9858E7AF-9C9A-4AD7-9A39-0170B78D329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9DDBC5-C329-4F20-B734-D1E5959EE356}">
  <sheetPr codeName="Sheet155">
    <tabColor theme="4" tint="-0.249977111117893"/>
    <pageSetUpPr autoPageBreaks="0"/>
  </sheetPr>
  <dimension ref="A1:X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24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4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24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N3" s="9"/>
      <c r="O3" s="9"/>
      <c r="P3" s="9"/>
    </row>
    <row r="4" spans="1:24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4" ht="15" customHeight="1">
      <c r="A5" s="1"/>
      <c r="J5" s="86" t="s">
        <v>266</v>
      </c>
      <c r="K5" s="86"/>
      <c r="L5" s="86"/>
      <c r="N5" s="9"/>
      <c r="O5" s="9"/>
      <c r="P5" s="9"/>
    </row>
    <row r="6" spans="1:24" s="7" customFormat="1" ht="19.2" customHeight="1">
      <c r="A6" s="6"/>
      <c r="B6" s="27"/>
      <c r="C6"/>
      <c r="F6" s="4"/>
      <c r="G6" s="4"/>
      <c r="H6"/>
      <c r="N6" s="10"/>
      <c r="O6" s="10"/>
      <c r="P6" s="10"/>
      <c r="X6" s="7" t="s">
        <v>15</v>
      </c>
    </row>
    <row r="7" spans="1:24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24" ht="13.2" customHeight="1">
      <c r="B8" s="65"/>
      <c r="C8" s="67"/>
      <c r="D8" s="67"/>
      <c r="E8" s="67"/>
      <c r="F8" s="65" t="e">
        <f>G8-1</f>
        <v>#VALUE!</v>
      </c>
      <c r="G8" s="65" t="str">
        <f>'Cover - Eng'!D15</f>
        <v/>
      </c>
      <c r="H8" s="65" t="e">
        <f>G8+1</f>
        <v>#VALUE!</v>
      </c>
      <c r="I8" s="7"/>
      <c r="J8" s="7"/>
      <c r="M8" s="39"/>
      <c r="N8" s="39"/>
      <c r="O8" s="39"/>
      <c r="Q8" s="9"/>
      <c r="R8" s="9"/>
      <c r="S8" s="9"/>
    </row>
    <row r="9" spans="1:24" ht="13.2" customHeight="1">
      <c r="B9" s="90"/>
      <c r="C9" s="90"/>
      <c r="D9" s="90"/>
      <c r="E9" s="90"/>
      <c r="F9" s="90" t="s">
        <v>269</v>
      </c>
      <c r="G9" s="90">
        <f>IF(H3="Friday",22,IF(ISNUMBER(F9),F9+1,""))</f>
        <v>22</v>
      </c>
      <c r="H9" s="90">
        <f>IF(E6="Samedi",22,IF(ISNUMBER(G9),G9+1,""))</f>
        <v>23</v>
      </c>
      <c r="J9" s="5"/>
      <c r="M9" s="39"/>
      <c r="N9" s="39"/>
      <c r="O9" s="39"/>
      <c r="Q9" s="9"/>
      <c r="R9" s="9"/>
      <c r="S9" s="9" t="s">
        <v>15</v>
      </c>
    </row>
    <row r="10" spans="1:24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24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24" ht="13.2" customHeight="1">
      <c r="B12" s="90">
        <f>IF(AND(ISNUMBER(H9), H9&lt;42), H9+1, "")</f>
        <v>24</v>
      </c>
      <c r="C12" s="90">
        <f t="shared" ref="C12:H12" si="1">IF(AND(ISNUMBER(B12), B12&lt;42), B12+1, "")</f>
        <v>25</v>
      </c>
      <c r="D12" s="90">
        <f t="shared" si="1"/>
        <v>26</v>
      </c>
      <c r="E12" s="90">
        <f t="shared" si="1"/>
        <v>27</v>
      </c>
      <c r="F12" s="90">
        <f t="shared" si="1"/>
        <v>28</v>
      </c>
      <c r="G12" s="90">
        <f t="shared" si="1"/>
        <v>29</v>
      </c>
      <c r="H12" s="90">
        <f t="shared" si="1"/>
        <v>30</v>
      </c>
      <c r="M12" s="39"/>
      <c r="N12" s="39"/>
      <c r="O12" s="39"/>
      <c r="Q12" s="9"/>
      <c r="R12" s="9"/>
      <c r="S12" s="9"/>
    </row>
    <row r="13" spans="1:24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24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24" ht="13.2" customHeight="1">
      <c r="B15" s="90">
        <f>IF(AND(ISNUMBER(H12), H12&lt;42), H12+1, "")</f>
        <v>31</v>
      </c>
      <c r="C15" s="90">
        <f t="shared" ref="C15:H15" si="3">IF(AND(ISNUMBER(B15), B15&lt;42), B15+1, "")</f>
        <v>32</v>
      </c>
      <c r="D15" s="90">
        <f t="shared" si="3"/>
        <v>33</v>
      </c>
      <c r="E15" s="90">
        <f t="shared" si="3"/>
        <v>34</v>
      </c>
      <c r="F15" s="90">
        <f t="shared" si="3"/>
        <v>35</v>
      </c>
      <c r="G15" s="90">
        <f t="shared" si="3"/>
        <v>36</v>
      </c>
      <c r="H15" s="90">
        <f t="shared" si="3"/>
        <v>37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24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/>
      <c r="H17" s="67"/>
      <c r="Q17" s="15"/>
      <c r="R17" s="15"/>
      <c r="S17" s="15" t="s">
        <v>14</v>
      </c>
    </row>
    <row r="18" spans="2:19" ht="13.2" customHeight="1">
      <c r="B18" s="90">
        <f>IF(AND(ISNUMBER(H15), H15&lt;42), H15+1, "")</f>
        <v>38</v>
      </c>
      <c r="C18" s="90">
        <f t="shared" ref="C18:H18" si="4">IF(AND(ISNUMBER(B18), B18&lt;42), B18+1, "")</f>
        <v>39</v>
      </c>
      <c r="D18" s="90">
        <f t="shared" si="4"/>
        <v>40</v>
      </c>
      <c r="E18" s="90">
        <f t="shared" si="4"/>
        <v>41</v>
      </c>
      <c r="F18" s="90">
        <f t="shared" si="4"/>
        <v>42</v>
      </c>
      <c r="G18" s="90" t="str">
        <f t="shared" si="4"/>
        <v/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45" t="s">
        <v>147</v>
      </c>
      <c r="H19" s="22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11" priority="12">
      <formula>MONTH(I10)&lt;&gt;OptionCalendrier1mois</formula>
    </cfRule>
  </conditionalFormatting>
  <conditionalFormatting sqref="J10">
    <cfRule type="containsText" dxfId="710" priority="11" operator="containsText" text="Début">
      <formula>NOT(ISERROR(SEARCH("Début",J10)))</formula>
    </cfRule>
  </conditionalFormatting>
  <conditionalFormatting sqref="B11:H11 B14:H14 C13:D13 B17:H17">
    <cfRule type="expression" dxfId="709" priority="10">
      <formula>MONTH(B11)&lt;&gt;OptionCalendrier1mois</formula>
    </cfRule>
  </conditionalFormatting>
  <conditionalFormatting sqref="C8">
    <cfRule type="expression" dxfId="708" priority="6">
      <formula>MONTH(C8)&lt;&gt;OptionCalendrier1mois</formula>
    </cfRule>
  </conditionalFormatting>
  <conditionalFormatting sqref="D8:E8">
    <cfRule type="expression" dxfId="707" priority="5">
      <formula>MONTH(D8)&lt;&gt;OptionCalendrier1mois</formula>
    </cfRule>
  </conditionalFormatting>
  <conditionalFormatting sqref="C9:H9">
    <cfRule type="expression" dxfId="706" priority="4">
      <formula>MONTH(C9)&lt;&gt;OptionCalendrier1mois</formula>
    </cfRule>
  </conditionalFormatting>
  <conditionalFormatting sqref="C12:H12">
    <cfRule type="expression" dxfId="705" priority="3">
      <formula>MONTH(C12)&lt;&gt;OptionCalendrier1mois</formula>
    </cfRule>
  </conditionalFormatting>
  <conditionalFormatting sqref="C15:H15">
    <cfRule type="expression" dxfId="704" priority="2">
      <formula>MONTH(C15)&lt;&gt;OptionCalendrier1mois</formula>
    </cfRule>
  </conditionalFormatting>
  <conditionalFormatting sqref="C18:H18">
    <cfRule type="expression" dxfId="703" priority="1">
      <formula>MONTH(C18)&lt;&gt;OptionCalendrier1mois</formula>
    </cfRule>
  </conditionalFormatting>
  <dataValidations count="3">
    <dataValidation allowBlank="1" showDropDown="1" showInputMessage="1" showErrorMessage="1" sqref="H3" xr:uid="{6E33C4A1-07F3-4D6B-AC14-52F4F1AA7E4E}"/>
    <dataValidation allowBlank="1" showInputMessage="1" prompt="Date" sqref="B8:B9 C9:F9 F8:H8" xr:uid="{D48709C2-DD6F-44BA-AA1C-253E1E5FFAD5}"/>
    <dataValidation allowBlank="1" showInputMessage="1" prompt="Add daily notes here" sqref="B10 B13 B16 B19" xr:uid="{0EB2D765-E758-43B7-9252-DA6D1B0A462B}"/>
  </dataValidations>
  <hyperlinks>
    <hyperlink ref="J5" location="'Cover - Eng'!A1" display="Return to the Home Page" xr:uid="{D1E0492C-7377-48BE-A4F8-691B8D747AA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B6B561-1DF9-47BF-830D-B8E961A0FA1C}">
  <sheetPr codeName="Sheet15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7"/>
      <c r="D8" s="67"/>
      <c r="E8" s="67"/>
      <c r="F8" s="65"/>
      <c r="G8" s="65" t="e">
        <f>H8-1</f>
        <v>#VALUE!</v>
      </c>
      <c r="H8" s="65" t="str">
        <f>'Cover - Eng'!D15</f>
        <v/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90"/>
      <c r="C9" s="90"/>
      <c r="D9" s="90"/>
      <c r="E9" s="90"/>
      <c r="F9" s="90"/>
      <c r="G9" s="90" t="s">
        <v>269</v>
      </c>
      <c r="H9" s="90">
        <f>IF(H3="Saturday",22,IF(ISNUMBER(G9),G9+1,""))</f>
        <v>22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IF(AND(ISNUMBER(H9), H9&lt;42), H9+1, "")</f>
        <v>23</v>
      </c>
      <c r="C12" s="90">
        <f t="shared" ref="C12:H12" si="1">IF(AND(ISNUMBER(B12), B12&lt;42), B12+1, "")</f>
        <v>24</v>
      </c>
      <c r="D12" s="90">
        <f t="shared" si="1"/>
        <v>25</v>
      </c>
      <c r="E12" s="90">
        <f t="shared" si="1"/>
        <v>26</v>
      </c>
      <c r="F12" s="90">
        <f t="shared" si="1"/>
        <v>27</v>
      </c>
      <c r="G12" s="90">
        <f t="shared" si="1"/>
        <v>28</v>
      </c>
      <c r="H12" s="90">
        <f t="shared" si="1"/>
        <v>29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30</v>
      </c>
      <c r="C15" s="90">
        <f t="shared" ref="C15:H15" si="3">IF(AND(ISNUMBER(B15), B15&lt;42), B15+1, "")</f>
        <v>31</v>
      </c>
      <c r="D15" s="90">
        <f t="shared" si="3"/>
        <v>32</v>
      </c>
      <c r="E15" s="90">
        <f t="shared" si="3"/>
        <v>33</v>
      </c>
      <c r="F15" s="90">
        <f t="shared" si="3"/>
        <v>34</v>
      </c>
      <c r="G15" s="90">
        <f t="shared" si="3"/>
        <v>35</v>
      </c>
      <c r="H15" s="90">
        <f t="shared" si="3"/>
        <v>36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2" customHeight="1">
      <c r="B18" s="90">
        <f>IF(AND(ISNUMBER(H15), H15&lt;42), H15+1, "")</f>
        <v>37</v>
      </c>
      <c r="C18" s="90">
        <f t="shared" ref="C18:H18" si="4">IF(AND(ISNUMBER(B18), B18&lt;42), B18+1, "")</f>
        <v>38</v>
      </c>
      <c r="D18" s="90">
        <f t="shared" si="4"/>
        <v>39</v>
      </c>
      <c r="E18" s="90">
        <f t="shared" si="4"/>
        <v>40</v>
      </c>
      <c r="F18" s="90">
        <f t="shared" si="4"/>
        <v>41</v>
      </c>
      <c r="G18" s="90">
        <f t="shared" si="4"/>
        <v>42</v>
      </c>
      <c r="H18" s="90" t="str">
        <f t="shared" si="4"/>
        <v/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45" t="s">
        <v>147</v>
      </c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F22:G22"/>
  </mergeCells>
  <conditionalFormatting sqref="I10 I20">
    <cfRule type="expression" dxfId="702" priority="12">
      <formula>MONTH(I10)&lt;&gt;OptionCalendrier1mois</formula>
    </cfRule>
  </conditionalFormatting>
  <conditionalFormatting sqref="J10">
    <cfRule type="containsText" dxfId="701" priority="11" operator="containsText" text="Début">
      <formula>NOT(ISERROR(SEARCH("Début",J10)))</formula>
    </cfRule>
  </conditionalFormatting>
  <conditionalFormatting sqref="B11:H11 B14:H14 C13:D13 B17:H17">
    <cfRule type="expression" dxfId="700" priority="10">
      <formula>MONTH(B11)&lt;&gt;OptionCalendrier1mois</formula>
    </cfRule>
  </conditionalFormatting>
  <conditionalFormatting sqref="C8">
    <cfRule type="expression" dxfId="699" priority="6">
      <formula>MONTH(C8)&lt;&gt;OptionCalendrier1mois</formula>
    </cfRule>
  </conditionalFormatting>
  <conditionalFormatting sqref="D8:E8">
    <cfRule type="expression" dxfId="698" priority="5">
      <formula>MONTH(D8)&lt;&gt;OptionCalendrier1mois</formula>
    </cfRule>
  </conditionalFormatting>
  <conditionalFormatting sqref="C9:H9">
    <cfRule type="expression" dxfId="697" priority="4">
      <formula>MONTH(C9)&lt;&gt;OptionCalendrier1mois</formula>
    </cfRule>
  </conditionalFormatting>
  <conditionalFormatting sqref="C12:H12">
    <cfRule type="expression" dxfId="696" priority="3">
      <formula>MONTH(C12)&lt;&gt;OptionCalendrier1mois</formula>
    </cfRule>
  </conditionalFormatting>
  <conditionalFormatting sqref="C15:H15">
    <cfRule type="expression" dxfId="695" priority="2">
      <formula>MONTH(C15)&lt;&gt;OptionCalendrier1mois</formula>
    </cfRule>
  </conditionalFormatting>
  <conditionalFormatting sqref="C18:H18">
    <cfRule type="expression" dxfId="694" priority="1">
      <formula>MONTH(C18)&lt;&gt;OptionCalendrier1mois</formula>
    </cfRule>
  </conditionalFormatting>
  <dataValidations count="3">
    <dataValidation allowBlank="1" showInputMessage="1" prompt="Date" sqref="B8:B9 C9:G9 F8:H8" xr:uid="{C3009119-8BD1-4190-965F-012E18A16AC8}"/>
    <dataValidation allowBlank="1" showDropDown="1" showInputMessage="1" showErrorMessage="1" sqref="H3" xr:uid="{3A2AEC30-B3C5-4DE5-8AF2-C4A566B05367}"/>
    <dataValidation allowBlank="1" showInputMessage="1" prompt="Add daily notes here" sqref="B10 B13 B16 B19" xr:uid="{2F01C6F3-A2A7-4AFD-A37C-0ACC454F2906}"/>
  </dataValidations>
  <hyperlinks>
    <hyperlink ref="J5" location="'Cover - Eng'!A1" display="Return to the Home Page" xr:uid="{889D7E62-AFC1-49C5-9490-9A27B73D45F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6C3F51-C255-4C84-B2D7-27DC1299169D}">
  <sheetPr codeName="Sheet16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N2" s="9"/>
      <c r="O2" s="9"/>
      <c r="P2" s="9"/>
    </row>
    <row r="3" spans="1:19" ht="34.200000000000003" customHeight="1">
      <c r="B3" s="63" t="s">
        <v>133</v>
      </c>
      <c r="C3" s="62" t="s">
        <v>270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8"/>
      <c r="N7" s="38"/>
      <c r="O7" s="38"/>
    </row>
    <row r="8" spans="1:19" ht="13.2" customHeight="1">
      <c r="B8" s="65"/>
      <c r="C8" s="67"/>
      <c r="D8" s="67"/>
      <c r="E8" s="67"/>
      <c r="F8" s="65"/>
      <c r="G8" s="65"/>
      <c r="H8" s="65" t="str">
        <f>Cover!D15</f>
        <v/>
      </c>
      <c r="I8" s="7"/>
      <c r="J8" s="7"/>
      <c r="M8" s="39"/>
      <c r="N8" s="39"/>
      <c r="O8" s="39"/>
      <c r="Q8" s="9"/>
      <c r="R8" s="9"/>
      <c r="S8" s="9"/>
    </row>
    <row r="9" spans="1:19" ht="13.2" customHeight="1">
      <c r="B9" s="90"/>
      <c r="C9" s="90"/>
      <c r="D9" s="90"/>
      <c r="E9" s="90"/>
      <c r="F9" s="90"/>
      <c r="G9" s="90"/>
      <c r="H9" s="90" t="s">
        <v>269</v>
      </c>
      <c r="J9" s="5"/>
      <c r="M9" s="39"/>
      <c r="N9" s="39"/>
      <c r="O9" s="39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39"/>
      <c r="N10" s="39"/>
      <c r="O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Q11" s="9"/>
      <c r="R11" s="9"/>
      <c r="S11" s="9"/>
    </row>
    <row r="12" spans="1:19" ht="13.2" customHeight="1">
      <c r="B12" s="90">
        <f>IF(H3="Sunday",22,IF(ISNUMBER(H3),A12+1,""))</f>
        <v>22</v>
      </c>
      <c r="C12" s="90">
        <f t="shared" ref="C12:H12" si="1">IF(AND(ISNUMBER(B12), B12&lt;42), B12+1, "")</f>
        <v>23</v>
      </c>
      <c r="D12" s="90">
        <f t="shared" si="1"/>
        <v>24</v>
      </c>
      <c r="E12" s="90">
        <f t="shared" si="1"/>
        <v>25</v>
      </c>
      <c r="F12" s="90">
        <f t="shared" si="1"/>
        <v>26</v>
      </c>
      <c r="G12" s="90">
        <f t="shared" si="1"/>
        <v>27</v>
      </c>
      <c r="H12" s="90">
        <f t="shared" si="1"/>
        <v>28</v>
      </c>
      <c r="M12" s="39"/>
      <c r="N12" s="39"/>
      <c r="O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Q14" s="9"/>
      <c r="R14" s="9"/>
      <c r="S14" s="9"/>
    </row>
    <row r="15" spans="1:19" ht="13.2" customHeight="1">
      <c r="B15" s="90">
        <f>IF(AND(ISNUMBER(H12), H12&lt;42), H12+1, "")</f>
        <v>29</v>
      </c>
      <c r="C15" s="90">
        <f t="shared" ref="C15:H15" si="3">IF(AND(ISNUMBER(B15), B15&lt;42), B15+1, "")</f>
        <v>30</v>
      </c>
      <c r="D15" s="90">
        <f t="shared" si="3"/>
        <v>31</v>
      </c>
      <c r="E15" s="90">
        <f t="shared" si="3"/>
        <v>32</v>
      </c>
      <c r="F15" s="90">
        <f t="shared" si="3"/>
        <v>33</v>
      </c>
      <c r="G15" s="90">
        <f t="shared" si="3"/>
        <v>34</v>
      </c>
      <c r="H15" s="90">
        <f t="shared" si="3"/>
        <v>35</v>
      </c>
      <c r="K15" t="s">
        <v>14</v>
      </c>
      <c r="M15" s="2"/>
      <c r="N15" s="71"/>
      <c r="O15" s="71"/>
      <c r="P15" s="7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t="s">
        <v>14</v>
      </c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>B17+1</f>
        <v>#VALUE!</v>
      </c>
      <c r="D17" s="67" t="e">
        <f>C17+1</f>
        <v>#VALUE!</v>
      </c>
      <c r="E17" s="67" t="e">
        <f>D17+1</f>
        <v>#VALUE!</v>
      </c>
      <c r="F17" s="67" t="e">
        <f>E17+1</f>
        <v>#VALUE!</v>
      </c>
      <c r="G17" s="67" t="e">
        <f>F17+1</f>
        <v>#VALUE!</v>
      </c>
      <c r="H17" s="67"/>
      <c r="Q17" s="15"/>
      <c r="R17" s="15"/>
      <c r="S17" s="15" t="s">
        <v>14</v>
      </c>
    </row>
    <row r="18" spans="2:19" ht="13.2" customHeight="1">
      <c r="B18" s="90">
        <f>IF(AND(ISNUMBER(H15), H15&lt;42), H15+1, "")</f>
        <v>36</v>
      </c>
      <c r="C18" s="90">
        <f t="shared" ref="C18:H18" si="4">IF(AND(ISNUMBER(B18), B18&lt;42), B18+1, "")</f>
        <v>37</v>
      </c>
      <c r="D18" s="90">
        <f t="shared" si="4"/>
        <v>38</v>
      </c>
      <c r="E18" s="90">
        <f t="shared" si="4"/>
        <v>39</v>
      </c>
      <c r="F18" s="90">
        <f t="shared" si="4"/>
        <v>40</v>
      </c>
      <c r="G18" s="90">
        <f t="shared" si="4"/>
        <v>41</v>
      </c>
      <c r="H18" s="90">
        <f t="shared" si="4"/>
        <v>42</v>
      </c>
      <c r="Q18" s="9"/>
      <c r="R18" s="9"/>
      <c r="S18" s="9"/>
    </row>
    <row r="19" spans="2:19" ht="63" customHeight="1">
      <c r="B19" s="28"/>
      <c r="C19" s="68"/>
      <c r="D19" s="68"/>
      <c r="E19" s="68"/>
      <c r="F19" s="68"/>
      <c r="G19" s="68"/>
      <c r="H19" s="68"/>
      <c r="Q19" s="9"/>
      <c r="R19" s="9"/>
      <c r="S19" s="9"/>
    </row>
    <row r="20" spans="2:19" ht="13.2" customHeight="1">
      <c r="B20" s="8"/>
      <c r="C20" s="8"/>
      <c r="D20" s="8"/>
      <c r="E20" s="8"/>
      <c r="F20" s="131" t="s">
        <v>147</v>
      </c>
      <c r="G20" s="132"/>
      <c r="H20" s="132"/>
      <c r="I20" s="29" t="str">
        <f>IF(AND(ISNUMBER(O17), O17&lt;28), O17+1, "")</f>
        <v/>
      </c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Q21" s="9"/>
      <c r="R21" s="9"/>
      <c r="S21" s="9"/>
    </row>
    <row r="22" spans="2:19" ht="64.2" customHeight="1">
      <c r="B22" s="121" t="s">
        <v>9</v>
      </c>
      <c r="C22" s="122"/>
      <c r="D22" s="122" t="s">
        <v>264</v>
      </c>
      <c r="E22" s="122"/>
      <c r="F22" s="122" t="s">
        <v>149</v>
      </c>
      <c r="G22" s="122"/>
      <c r="H22" s="72"/>
      <c r="M22" s="9"/>
      <c r="N22" s="9"/>
      <c r="O22" s="9"/>
      <c r="P22" s="9"/>
      <c r="Q22" s="9"/>
      <c r="R22" s="9"/>
      <c r="S22" s="9"/>
    </row>
    <row r="23" spans="2:19" ht="63" customHeight="1">
      <c r="B23" s="73" t="s">
        <v>137</v>
      </c>
      <c r="C23" s="74"/>
    </row>
    <row r="24" spans="2:19" ht="13.2" customHeight="1"/>
    <row r="25" spans="2:19" ht="3" customHeight="1"/>
    <row r="26" spans="2:19" ht="13.2" customHeight="1"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F22:G22"/>
  </mergeCells>
  <conditionalFormatting sqref="I10 I20">
    <cfRule type="expression" dxfId="693" priority="12">
      <formula>MONTH(I10)&lt;&gt;OptionCalendrier1mois</formula>
    </cfRule>
  </conditionalFormatting>
  <conditionalFormatting sqref="J10">
    <cfRule type="containsText" dxfId="692" priority="11" operator="containsText" text="Début">
      <formula>NOT(ISERROR(SEARCH("Début",J10)))</formula>
    </cfRule>
  </conditionalFormatting>
  <conditionalFormatting sqref="B11:H11 B14:H14 C13:D13 B17:H17">
    <cfRule type="expression" dxfId="691" priority="10">
      <formula>MONTH(B11)&lt;&gt;OptionCalendrier1mois</formula>
    </cfRule>
  </conditionalFormatting>
  <conditionalFormatting sqref="C8">
    <cfRule type="expression" dxfId="690" priority="6">
      <formula>MONTH(C8)&lt;&gt;OptionCalendrier1mois</formula>
    </cfRule>
  </conditionalFormatting>
  <conditionalFormatting sqref="D8:E8">
    <cfRule type="expression" dxfId="689" priority="5">
      <formula>MONTH(D8)&lt;&gt;OptionCalendrier1mois</formula>
    </cfRule>
  </conditionalFormatting>
  <conditionalFormatting sqref="C9:H9">
    <cfRule type="expression" dxfId="688" priority="4">
      <formula>MONTH(C9)&lt;&gt;OptionCalendrier1mois</formula>
    </cfRule>
  </conditionalFormatting>
  <conditionalFormatting sqref="C12:H12">
    <cfRule type="expression" dxfId="687" priority="3">
      <formula>MONTH(C12)&lt;&gt;OptionCalendrier1mois</formula>
    </cfRule>
  </conditionalFormatting>
  <conditionalFormatting sqref="C15:H15">
    <cfRule type="expression" dxfId="686" priority="2">
      <formula>MONTH(C15)&lt;&gt;OptionCalendrier1mois</formula>
    </cfRule>
  </conditionalFormatting>
  <conditionalFormatting sqref="C18:H18">
    <cfRule type="expression" dxfId="685" priority="1">
      <formula>MONTH(C18)&lt;&gt;OptionCalendrier1mois</formula>
    </cfRule>
  </conditionalFormatting>
  <dataValidations count="3">
    <dataValidation allowBlank="1" showDropDown="1" showInputMessage="1" showErrorMessage="1" sqref="H3" xr:uid="{E28B55D8-CBF7-427C-ACC3-3374D50B8A44}"/>
    <dataValidation allowBlank="1" showInputMessage="1" prompt="Date" sqref="B8:B9 C9:G9 F8:H8" xr:uid="{8AB1F40C-A887-48E9-9EDF-E2FF8DA19D0F}"/>
    <dataValidation allowBlank="1" showInputMessage="1" prompt="Add daily notes here" sqref="B10 B13 B16 B19" xr:uid="{3D381195-E913-486A-A11E-3B9E400CBCC4}"/>
  </dataValidations>
  <hyperlinks>
    <hyperlink ref="J5" location="'Cover - Eng'!A1" display="Return to the Home Page" xr:uid="{CD6C9282-4DD7-4A9E-B1C0-80810C29CF4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45336C-E0E0-4DF7-AD89-B92A8A502728}">
  <sheetPr codeName="Sheet15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 t="e">
        <f>C8-1</f>
        <v>#VALUE!</v>
      </c>
      <c r="C8" s="67" t="str">
        <f>'Cover - Eng'!D15</f>
        <v/>
      </c>
      <c r="D8" s="65" t="e">
        <f>C8+1</f>
        <v>#VALUE!</v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 t="s">
        <v>146</v>
      </c>
      <c r="C9" s="90">
        <f>IF(H3="Monday",1,IF(ISNUMBER(B9),B9+1,""))</f>
        <v>1</v>
      </c>
      <c r="D9" s="90">
        <f>IF(E6="Mardi",1,IF(ISNUMBER(C9),C9+1,""))</f>
        <v>2</v>
      </c>
      <c r="E9" s="90">
        <f>IF(E6="Mercredi",1,IF(ISNUMBER(D9),D9+1,""))</f>
        <v>3</v>
      </c>
      <c r="F9" s="90">
        <f>IF(E6="Jeudi",1,IF(ISNUMBER(E9),E9+1,""))</f>
        <v>4</v>
      </c>
      <c r="G9" s="90">
        <f>IF(E6="Vendredi",1,IF(ISNUMBER(F9),F9+1,""))</f>
        <v>5</v>
      </c>
      <c r="H9" s="90">
        <f>IF(E6="Samedi",1,IF(ISNUMBER(G9),G9+1,""))</f>
        <v>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7</v>
      </c>
      <c r="C12" s="90">
        <f t="shared" ref="C12:H12" si="1">IF(AND(ISNUMBER(B12), B12&lt;21), B12+1, "")</f>
        <v>8</v>
      </c>
      <c r="D12" s="90">
        <f t="shared" si="1"/>
        <v>9</v>
      </c>
      <c r="E12" s="90">
        <f t="shared" si="1"/>
        <v>10</v>
      </c>
      <c r="F12" s="90">
        <f t="shared" si="1"/>
        <v>11</v>
      </c>
      <c r="G12" s="90">
        <f t="shared" si="1"/>
        <v>12</v>
      </c>
      <c r="H12" s="90">
        <f t="shared" si="1"/>
        <v>13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14</v>
      </c>
      <c r="C15" s="90">
        <f t="shared" ref="C15:H15" si="3">IF(AND(ISNUMBER(B15), B15&lt;21), B15+1, "")</f>
        <v>15</v>
      </c>
      <c r="D15" s="90">
        <f t="shared" si="3"/>
        <v>16</v>
      </c>
      <c r="E15" s="90">
        <f t="shared" si="3"/>
        <v>17</v>
      </c>
      <c r="F15" s="90">
        <f t="shared" si="3"/>
        <v>18</v>
      </c>
      <c r="G15" s="90">
        <f t="shared" si="3"/>
        <v>19</v>
      </c>
      <c r="H15" s="90">
        <f t="shared" si="3"/>
        <v>20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21</v>
      </c>
      <c r="C18" s="90">
        <f t="shared" ref="C18:H18" si="5">IF(AND(ISNUMBER(B18), B18&lt;28), B18+1, "")</f>
        <v>22</v>
      </c>
      <c r="D18" s="90">
        <f t="shared" si="5"/>
        <v>23</v>
      </c>
      <c r="E18" s="90">
        <f t="shared" si="5"/>
        <v>24</v>
      </c>
      <c r="F18" s="90">
        <f t="shared" si="5"/>
        <v>25</v>
      </c>
      <c r="G18" s="90">
        <f t="shared" si="5"/>
        <v>26</v>
      </c>
      <c r="H18" s="90">
        <f t="shared" si="5"/>
        <v>27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/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28</v>
      </c>
      <c r="C21" s="90" t="str">
        <f t="shared" ref="C21:H21" si="6">IF(AND(ISNUMBER(B21), B21&lt;21), B21+1, "")</f>
        <v/>
      </c>
      <c r="D21" s="90" t="str">
        <f t="shared" si="6"/>
        <v/>
      </c>
      <c r="E21" s="90" t="str">
        <f t="shared" si="6"/>
        <v/>
      </c>
      <c r="F21" s="90" t="str">
        <f t="shared" si="6"/>
        <v/>
      </c>
      <c r="G21" s="90" t="str">
        <f t="shared" si="6"/>
        <v/>
      </c>
      <c r="H21" s="90" t="str">
        <f t="shared" si="6"/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 t="s">
        <v>147</v>
      </c>
      <c r="D22" s="31"/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84" priority="18">
      <formula>MONTH(C10)&lt;&gt;OptionCalendrier1mois</formula>
    </cfRule>
  </conditionalFormatting>
  <conditionalFormatting sqref="J10">
    <cfRule type="containsText" dxfId="683" priority="17" operator="containsText" text="Début">
      <formula>NOT(ISERROR(SEARCH("Début",J10)))</formula>
    </cfRule>
  </conditionalFormatting>
  <conditionalFormatting sqref="C8">
    <cfRule type="expression" dxfId="682" priority="16">
      <formula>MONTH(C8)&lt;&gt;OptionCalendrier1mois</formula>
    </cfRule>
  </conditionalFormatting>
  <conditionalFormatting sqref="B11:H11">
    <cfRule type="expression" dxfId="681" priority="15">
      <formula>MONTH(B11)&lt;&gt;OptionCalendrier1mois</formula>
    </cfRule>
  </conditionalFormatting>
  <conditionalFormatting sqref="B14:H14">
    <cfRule type="expression" dxfId="680" priority="13">
      <formula>MONTH(B14)&lt;&gt;OptionCalendrier1mois</formula>
    </cfRule>
  </conditionalFormatting>
  <conditionalFormatting sqref="B20:H20">
    <cfRule type="expression" dxfId="679" priority="9">
      <formula>MONTH(B20)&lt;&gt;OptionCalendrier1mois</formula>
    </cfRule>
  </conditionalFormatting>
  <conditionalFormatting sqref="B17:H17">
    <cfRule type="expression" dxfId="678" priority="11">
      <formula>MONTH(B17)&lt;&gt;OptionCalendrier1mois</formula>
    </cfRule>
  </conditionalFormatting>
  <conditionalFormatting sqref="C9:H9">
    <cfRule type="expression" dxfId="677" priority="5">
      <formula>MONTH(C9)&lt;&gt;OptionCalendrier1mois</formula>
    </cfRule>
  </conditionalFormatting>
  <conditionalFormatting sqref="C12:H12">
    <cfRule type="expression" dxfId="676" priority="4">
      <formula>MONTH(C12)&lt;&gt;OptionCalendrier1mois</formula>
    </cfRule>
  </conditionalFormatting>
  <conditionalFormatting sqref="C15:H15">
    <cfRule type="expression" dxfId="675" priority="3">
      <formula>MONTH(C15)&lt;&gt;OptionCalendrier1mois</formula>
    </cfRule>
  </conditionalFormatting>
  <conditionalFormatting sqref="C18:H18">
    <cfRule type="expression" dxfId="674" priority="2">
      <formula>MONTH(C18)&lt;&gt;OptionCalendrier1mois</formula>
    </cfRule>
  </conditionalFormatting>
  <conditionalFormatting sqref="C21:H21">
    <cfRule type="expression" dxfId="673" priority="1">
      <formula>MONTH(C21)&lt;&gt;OptionCalendrier1mois</formula>
    </cfRule>
  </conditionalFormatting>
  <dataValidations count="3">
    <dataValidation allowBlank="1" showInputMessage="1" prompt="Date" sqref="B8:B9 D8:H8" xr:uid="{A88D7D7E-AE02-4948-9E3B-7A7EA03F6080}"/>
    <dataValidation allowBlank="1" showDropDown="1" showInputMessage="1" showErrorMessage="1" sqref="H3" xr:uid="{CDBD4A33-F807-4879-B8B1-B3183DFD4E74}"/>
    <dataValidation allowBlank="1" showInputMessage="1" prompt="Add daily notes here" sqref="B22 B19 B16 B13 B10" xr:uid="{B3C48E82-9E33-43DE-9199-44DF8D8CB79F}"/>
  </dataValidations>
  <hyperlinks>
    <hyperlink ref="J5" location="'Cover - Eng'!A1" display="Return to the Home Page" xr:uid="{933F8FD0-6AA4-4ED0-8DF5-0D347458200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717245-ADD1-46A2-AD9A-6A46810B25F3}">
  <sheetPr codeName="Sheet15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/>
      <c r="C8" s="67" t="e">
        <f>D8-1</f>
        <v>#VALUE!</v>
      </c>
      <c r="D8" s="65" t="str">
        <f>'Cover - Eng'!D15</f>
        <v/>
      </c>
      <c r="E8" s="65" t="e">
        <f>D8+1</f>
        <v>#VALUE!</v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 t="s">
        <v>146</v>
      </c>
      <c r="D9" s="90">
        <f>IF(H3="Tuesday",1,IF(ISNUMBER(C9),C9+1,""))</f>
        <v>1</v>
      </c>
      <c r="E9" s="90">
        <f>IF(E6="Mercredi",1,IF(ISNUMBER(D9),D9+1,""))</f>
        <v>2</v>
      </c>
      <c r="F9" s="90">
        <f>IF(E6="Jeudi",1,IF(ISNUMBER(E9),E9+1,""))</f>
        <v>3</v>
      </c>
      <c r="G9" s="90">
        <f>IF(E6="Vendredi",1,IF(ISNUMBER(F9),F9+1,""))</f>
        <v>4</v>
      </c>
      <c r="H9" s="90">
        <f>IF(E6="Samedi",1,IF(ISNUMBER(G9),G9+1,""))</f>
        <v>5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6</v>
      </c>
      <c r="C12" s="90">
        <f t="shared" ref="C12:H12" si="1">IF(AND(ISNUMBER(B12), B12&lt;21), B12+1, "")</f>
        <v>7</v>
      </c>
      <c r="D12" s="90">
        <f t="shared" si="1"/>
        <v>8</v>
      </c>
      <c r="E12" s="90">
        <f t="shared" si="1"/>
        <v>9</v>
      </c>
      <c r="F12" s="90">
        <f t="shared" si="1"/>
        <v>10</v>
      </c>
      <c r="G12" s="90">
        <f t="shared" si="1"/>
        <v>11</v>
      </c>
      <c r="H12" s="90">
        <f t="shared" si="1"/>
        <v>12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13</v>
      </c>
      <c r="C15" s="90">
        <f t="shared" ref="C15:H15" si="3">IF(AND(ISNUMBER(B15), B15&lt;21), B15+1, "")</f>
        <v>14</v>
      </c>
      <c r="D15" s="90">
        <f t="shared" si="3"/>
        <v>15</v>
      </c>
      <c r="E15" s="90">
        <f t="shared" si="3"/>
        <v>16</v>
      </c>
      <c r="F15" s="90">
        <f t="shared" si="3"/>
        <v>17</v>
      </c>
      <c r="G15" s="90">
        <f t="shared" si="3"/>
        <v>18</v>
      </c>
      <c r="H15" s="90">
        <f t="shared" si="3"/>
        <v>19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20</v>
      </c>
      <c r="C18" s="90">
        <f t="shared" ref="C18:H18" si="5">IF(AND(ISNUMBER(B18), B18&lt;28), B18+1, "")</f>
        <v>21</v>
      </c>
      <c r="D18" s="90">
        <f t="shared" si="5"/>
        <v>22</v>
      </c>
      <c r="E18" s="90">
        <f t="shared" si="5"/>
        <v>23</v>
      </c>
      <c r="F18" s="90">
        <f t="shared" si="5"/>
        <v>24</v>
      </c>
      <c r="G18" s="90">
        <f t="shared" si="5"/>
        <v>25</v>
      </c>
      <c r="H18" s="90">
        <f t="shared" si="5"/>
        <v>26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/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27</v>
      </c>
      <c r="C21" s="90">
        <f>IF(AND(ISNUMBER(B21), B21&lt;29), B21+1, "")</f>
        <v>28</v>
      </c>
      <c r="D21" s="90" t="str">
        <f>IF(AND(ISNUMBER(C21), C21&lt;21), C21+1, "")</f>
        <v/>
      </c>
      <c r="E21" s="90" t="str">
        <f>IF(AND(ISNUMBER(D21), D21&lt;21), D21+1, "")</f>
        <v/>
      </c>
      <c r="F21" s="90" t="str">
        <f>IF(AND(ISNUMBER(E21), E21&lt;21), E21+1, "")</f>
        <v/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/>
      <c r="D22" s="45" t="s">
        <v>147</v>
      </c>
      <c r="E22" s="45"/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72" priority="18">
      <formula>MONTH(C10)&lt;&gt;OptionCalendrier1mois</formula>
    </cfRule>
  </conditionalFormatting>
  <conditionalFormatting sqref="J10">
    <cfRule type="containsText" dxfId="671" priority="17" operator="containsText" text="Début">
      <formula>NOT(ISERROR(SEARCH("Début",J10)))</formula>
    </cfRule>
  </conditionalFormatting>
  <conditionalFormatting sqref="C8">
    <cfRule type="expression" dxfId="670" priority="16">
      <formula>MONTH(C8)&lt;&gt;OptionCalendrier1mois</formula>
    </cfRule>
  </conditionalFormatting>
  <conditionalFormatting sqref="B11:H11">
    <cfRule type="expression" dxfId="669" priority="15">
      <formula>MONTH(B11)&lt;&gt;OptionCalendrier1mois</formula>
    </cfRule>
  </conditionalFormatting>
  <conditionalFormatting sqref="B14:H14">
    <cfRule type="expression" dxfId="668" priority="13">
      <formula>MONTH(B14)&lt;&gt;OptionCalendrier1mois</formula>
    </cfRule>
  </conditionalFormatting>
  <conditionalFormatting sqref="B20:H20">
    <cfRule type="expression" dxfId="667" priority="9">
      <formula>MONTH(B20)&lt;&gt;OptionCalendrier1mois</formula>
    </cfRule>
  </conditionalFormatting>
  <conditionalFormatting sqref="B17:H17">
    <cfRule type="expression" dxfId="666" priority="11">
      <formula>MONTH(B17)&lt;&gt;OptionCalendrier1mois</formula>
    </cfRule>
  </conditionalFormatting>
  <conditionalFormatting sqref="C9:H9">
    <cfRule type="expression" dxfId="665" priority="5">
      <formula>MONTH(C9)&lt;&gt;OptionCalendrier1mois</formula>
    </cfRule>
  </conditionalFormatting>
  <conditionalFormatting sqref="C12:H12">
    <cfRule type="expression" dxfId="664" priority="4">
      <formula>MONTH(C12)&lt;&gt;OptionCalendrier1mois</formula>
    </cfRule>
  </conditionalFormatting>
  <conditionalFormatting sqref="C15:H15">
    <cfRule type="expression" dxfId="663" priority="3">
      <formula>MONTH(C15)&lt;&gt;OptionCalendrier1mois</formula>
    </cfRule>
  </conditionalFormatting>
  <conditionalFormatting sqref="C18:H18">
    <cfRule type="expression" dxfId="662" priority="2">
      <formula>MONTH(C18)&lt;&gt;OptionCalendrier1mois</formula>
    </cfRule>
  </conditionalFormatting>
  <conditionalFormatting sqref="C21:H21">
    <cfRule type="expression" dxfId="661" priority="1">
      <formula>MONTH(C21)&lt;&gt;OptionCalendrier1mois</formula>
    </cfRule>
  </conditionalFormatting>
  <dataValidations count="3">
    <dataValidation allowBlank="1" showDropDown="1" showInputMessage="1" showErrorMessage="1" sqref="H3" xr:uid="{3195E38A-D6E4-4418-AD1C-6F0366247A73}"/>
    <dataValidation allowBlank="1" showInputMessage="1" prompt="Date" sqref="B8:B9 D8:H8 C9" xr:uid="{0FF9E832-E366-4466-BF08-AE7BB5EAD5D3}"/>
    <dataValidation allowBlank="1" showInputMessage="1" prompt="Add daily notes here" sqref="B10 B13 B16 B19 B22" xr:uid="{4FF7A00F-F928-4EDC-8F28-92EAE7AE6E93}"/>
  </dataValidations>
  <hyperlinks>
    <hyperlink ref="J5" location="'Cover - Eng'!A1" display="Return to the Home Page" xr:uid="{00E515CC-1852-4F2F-831B-A3EC65FB1CC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6918E9-F8FB-4AAA-9DDB-AADF5EA33888}">
  <sheetPr codeName="Sheet15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 t="e">
        <f>E8-1</f>
        <v>#VALUE!</v>
      </c>
      <c r="E8" s="65" t="str">
        <f>'Cover - Eng'!D15</f>
        <v/>
      </c>
      <c r="F8" s="65" t="e">
        <f>E8+1</f>
        <v>#VALUE!</v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 t="s">
        <v>146</v>
      </c>
      <c r="E9" s="90">
        <f>IF(H3="Wednesday",1,IF(ISNUMBER(D9),D9+1,""))</f>
        <v>1</v>
      </c>
      <c r="F9" s="90">
        <f>IF(E6="Jeudi",1,IF(ISNUMBER(E9),E9+1,""))</f>
        <v>2</v>
      </c>
      <c r="G9" s="90">
        <f>IF(E6="Vendredi",1,IF(ISNUMBER(F9),F9+1,""))</f>
        <v>3</v>
      </c>
      <c r="H9" s="90">
        <f>IF(E6="Samedi",1,IF(ISNUMBER(G9),G9+1,""))</f>
        <v>4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5</v>
      </c>
      <c r="C12" s="90">
        <f t="shared" ref="C12:H12" si="1">IF(AND(ISNUMBER(B12), B12&lt;21), B12+1, "")</f>
        <v>6</v>
      </c>
      <c r="D12" s="90">
        <f t="shared" si="1"/>
        <v>7</v>
      </c>
      <c r="E12" s="90">
        <f t="shared" si="1"/>
        <v>8</v>
      </c>
      <c r="F12" s="90">
        <f t="shared" si="1"/>
        <v>9</v>
      </c>
      <c r="G12" s="90">
        <f t="shared" si="1"/>
        <v>10</v>
      </c>
      <c r="H12" s="90">
        <f t="shared" si="1"/>
        <v>11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12</v>
      </c>
      <c r="C15" s="90">
        <f t="shared" ref="C15:H15" si="3">IF(AND(ISNUMBER(B15), B15&lt;21), B15+1, "")</f>
        <v>13</v>
      </c>
      <c r="D15" s="90">
        <f t="shared" si="3"/>
        <v>14</v>
      </c>
      <c r="E15" s="90">
        <f t="shared" si="3"/>
        <v>15</v>
      </c>
      <c r="F15" s="90">
        <f t="shared" si="3"/>
        <v>16</v>
      </c>
      <c r="G15" s="90">
        <f t="shared" si="3"/>
        <v>17</v>
      </c>
      <c r="H15" s="90">
        <f t="shared" si="3"/>
        <v>18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19</v>
      </c>
      <c r="C18" s="90">
        <f t="shared" ref="C18:H18" si="5">IF(AND(ISNUMBER(B18), B18&lt;28), B18+1, "")</f>
        <v>20</v>
      </c>
      <c r="D18" s="90">
        <f t="shared" si="5"/>
        <v>21</v>
      </c>
      <c r="E18" s="90">
        <f t="shared" si="5"/>
        <v>22</v>
      </c>
      <c r="F18" s="90">
        <f t="shared" si="5"/>
        <v>23</v>
      </c>
      <c r="G18" s="90">
        <f t="shared" si="5"/>
        <v>24</v>
      </c>
      <c r="H18" s="90">
        <f t="shared" si="5"/>
        <v>25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/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26</v>
      </c>
      <c r="C21" s="90">
        <f>IF(AND(ISNUMBER(B21), B21&lt;29), B21+1, "")</f>
        <v>27</v>
      </c>
      <c r="D21" s="90">
        <f>IF(AND(ISNUMBER(C21), C21&lt;29), C21+1, "")</f>
        <v>28</v>
      </c>
      <c r="E21" s="90" t="str">
        <f>IF(AND(ISNUMBER(D21), D21&lt;21), D21+1, "")</f>
        <v/>
      </c>
      <c r="F21" s="90" t="str">
        <f>IF(AND(ISNUMBER(E21), E21&lt;21), E21+1, "")</f>
        <v/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/>
      <c r="D22" s="45"/>
      <c r="E22" s="45" t="s">
        <v>147</v>
      </c>
      <c r="F22" s="31"/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60" priority="18">
      <formula>MONTH(C10)&lt;&gt;OptionCalendrier1mois</formula>
    </cfRule>
  </conditionalFormatting>
  <conditionalFormatting sqref="J10">
    <cfRule type="containsText" dxfId="659" priority="17" operator="containsText" text="Début">
      <formula>NOT(ISERROR(SEARCH("Début",J10)))</formula>
    </cfRule>
  </conditionalFormatting>
  <conditionalFormatting sqref="C8">
    <cfRule type="expression" dxfId="658" priority="16">
      <formula>MONTH(C8)&lt;&gt;OptionCalendrier1mois</formula>
    </cfRule>
  </conditionalFormatting>
  <conditionalFormatting sqref="B11:H11">
    <cfRule type="expression" dxfId="657" priority="15">
      <formula>MONTH(B11)&lt;&gt;OptionCalendrier1mois</formula>
    </cfRule>
  </conditionalFormatting>
  <conditionalFormatting sqref="B14:H14">
    <cfRule type="expression" dxfId="656" priority="13">
      <formula>MONTH(B14)&lt;&gt;OptionCalendrier1mois</formula>
    </cfRule>
  </conditionalFormatting>
  <conditionalFormatting sqref="B20:H20">
    <cfRule type="expression" dxfId="655" priority="9">
      <formula>MONTH(B20)&lt;&gt;OptionCalendrier1mois</formula>
    </cfRule>
  </conditionalFormatting>
  <conditionalFormatting sqref="B17:H17">
    <cfRule type="expression" dxfId="654" priority="11">
      <formula>MONTH(B17)&lt;&gt;OptionCalendrier1mois</formula>
    </cfRule>
  </conditionalFormatting>
  <conditionalFormatting sqref="C9:H9">
    <cfRule type="expression" dxfId="653" priority="5">
      <formula>MONTH(C9)&lt;&gt;OptionCalendrier1mois</formula>
    </cfRule>
  </conditionalFormatting>
  <conditionalFormatting sqref="C12:H12">
    <cfRule type="expression" dxfId="652" priority="4">
      <formula>MONTH(C12)&lt;&gt;OptionCalendrier1mois</formula>
    </cfRule>
  </conditionalFormatting>
  <conditionalFormatting sqref="C15:H15">
    <cfRule type="expression" dxfId="651" priority="3">
      <formula>MONTH(C15)&lt;&gt;OptionCalendrier1mois</formula>
    </cfRule>
  </conditionalFormatting>
  <conditionalFormatting sqref="C21:H21">
    <cfRule type="expression" dxfId="650" priority="1">
      <formula>MONTH(C21)&lt;&gt;OptionCalendrier1mois</formula>
    </cfRule>
  </conditionalFormatting>
  <conditionalFormatting sqref="C18:H18">
    <cfRule type="expression" dxfId="649" priority="2">
      <formula>MONTH(C18)&lt;&gt;OptionCalendrier1mois</formula>
    </cfRule>
  </conditionalFormatting>
  <dataValidations count="3">
    <dataValidation allowBlank="1" showInputMessage="1" prompt="Date" sqref="B8:B9 D8:H8 C9:D9" xr:uid="{140FCCFD-242E-4037-B222-AECB4A8EC9C7}"/>
    <dataValidation allowBlank="1" showDropDown="1" showInputMessage="1" showErrorMessage="1" sqref="H3" xr:uid="{DCDF8C99-D77D-434D-963D-CE82A51876B5}"/>
    <dataValidation allowBlank="1" showInputMessage="1" prompt="Add daily notes here" sqref="B10 B13 B16 B19 B22" xr:uid="{AF15D699-A096-4450-9C77-27492D4341E9}"/>
  </dataValidations>
  <hyperlinks>
    <hyperlink ref="J5" location="'Cover - Eng'!A1" display="Return to the Home Page" xr:uid="{97586A10-D371-48F2-83A3-F25FCE1219C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3FBE96-5E84-4149-9E7B-5B1F37A2DED1}">
  <sheetPr codeName="Sheet160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 t="e">
        <f>F8-1</f>
        <v>#VALUE!</v>
      </c>
      <c r="F8" s="65" t="str">
        <f>'Cover - Eng'!D15</f>
        <v/>
      </c>
      <c r="G8" s="65" t="e">
        <f>F8+1</f>
        <v>#VALUE!</v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 t="s">
        <v>146</v>
      </c>
      <c r="F9" s="90">
        <f>IF(H3="Thursday",1,IF(ISNUMBER(E9),E9+1,""))</f>
        <v>1</v>
      </c>
      <c r="G9" s="90">
        <f>IF(E6="Vendredi",1,IF(ISNUMBER(F9),F9+1,""))</f>
        <v>2</v>
      </c>
      <c r="H9" s="90">
        <f>IF(E6="Samedi",1,IF(ISNUMBER(G9),G9+1,""))</f>
        <v>3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4</v>
      </c>
      <c r="C12" s="90">
        <f t="shared" ref="C12:H12" si="1">IF(AND(ISNUMBER(B12), B12&lt;21), B12+1, "")</f>
        <v>5</v>
      </c>
      <c r="D12" s="90">
        <f t="shared" si="1"/>
        <v>6</v>
      </c>
      <c r="E12" s="90">
        <f t="shared" si="1"/>
        <v>7</v>
      </c>
      <c r="F12" s="90">
        <f t="shared" si="1"/>
        <v>8</v>
      </c>
      <c r="G12" s="90">
        <f t="shared" si="1"/>
        <v>9</v>
      </c>
      <c r="H12" s="90">
        <f t="shared" si="1"/>
        <v>10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11</v>
      </c>
      <c r="C15" s="90">
        <f t="shared" ref="C15:H15" si="3">IF(AND(ISNUMBER(B15), B15&lt;21), B15+1, "")</f>
        <v>12</v>
      </c>
      <c r="D15" s="90">
        <f t="shared" si="3"/>
        <v>13</v>
      </c>
      <c r="E15" s="90">
        <f t="shared" si="3"/>
        <v>14</v>
      </c>
      <c r="F15" s="90">
        <f t="shared" si="3"/>
        <v>15</v>
      </c>
      <c r="G15" s="90">
        <f t="shared" si="3"/>
        <v>16</v>
      </c>
      <c r="H15" s="90">
        <f t="shared" si="3"/>
        <v>17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18</v>
      </c>
      <c r="C18" s="90">
        <f t="shared" ref="C18:H18" si="5">IF(AND(ISNUMBER(B18), B18&lt;28), B18+1, "")</f>
        <v>19</v>
      </c>
      <c r="D18" s="90">
        <f t="shared" si="5"/>
        <v>20</v>
      </c>
      <c r="E18" s="90">
        <f t="shared" si="5"/>
        <v>21</v>
      </c>
      <c r="F18" s="90">
        <f t="shared" si="5"/>
        <v>22</v>
      </c>
      <c r="G18" s="90">
        <f t="shared" si="5"/>
        <v>23</v>
      </c>
      <c r="H18" s="90">
        <f t="shared" si="5"/>
        <v>24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/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25</v>
      </c>
      <c r="C21" s="90">
        <f>IF(AND(ISNUMBER(B21), B21&lt;29), B21+1, "")</f>
        <v>26</v>
      </c>
      <c r="D21" s="90">
        <f>IF(AND(ISNUMBER(C21), C21&lt;29), C21+1, "")</f>
        <v>27</v>
      </c>
      <c r="E21" s="90">
        <f>IF(AND(ISNUMBER(D21), D21&lt;29), D21+1, "")</f>
        <v>28</v>
      </c>
      <c r="F21" s="90" t="str">
        <f>IF(AND(ISNUMBER(E21), E21&lt;21), E21+1, "")</f>
        <v/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/>
      <c r="D22" s="45"/>
      <c r="E22" s="45"/>
      <c r="F22" s="45" t="s">
        <v>147</v>
      </c>
      <c r="G22" s="31"/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48" priority="18">
      <formula>MONTH(C10)&lt;&gt;OptionCalendrier1mois</formula>
    </cfRule>
  </conditionalFormatting>
  <conditionalFormatting sqref="J10">
    <cfRule type="containsText" dxfId="647" priority="17" operator="containsText" text="Début">
      <formula>NOT(ISERROR(SEARCH("Début",J10)))</formula>
    </cfRule>
  </conditionalFormatting>
  <conditionalFormatting sqref="C8">
    <cfRule type="expression" dxfId="646" priority="16">
      <formula>MONTH(C8)&lt;&gt;OptionCalendrier1mois</formula>
    </cfRule>
  </conditionalFormatting>
  <conditionalFormatting sqref="B11:H11">
    <cfRule type="expression" dxfId="645" priority="15">
      <formula>MONTH(B11)&lt;&gt;OptionCalendrier1mois</formula>
    </cfRule>
  </conditionalFormatting>
  <conditionalFormatting sqref="B14:H14">
    <cfRule type="expression" dxfId="644" priority="13">
      <formula>MONTH(B14)&lt;&gt;OptionCalendrier1mois</formula>
    </cfRule>
  </conditionalFormatting>
  <conditionalFormatting sqref="B20:H20">
    <cfRule type="expression" dxfId="643" priority="9">
      <formula>MONTH(B20)&lt;&gt;OptionCalendrier1mois</formula>
    </cfRule>
  </conditionalFormatting>
  <conditionalFormatting sqref="B17:H17">
    <cfRule type="expression" dxfId="642" priority="11">
      <formula>MONTH(B17)&lt;&gt;OptionCalendrier1mois</formula>
    </cfRule>
  </conditionalFormatting>
  <conditionalFormatting sqref="C9:H9">
    <cfRule type="expression" dxfId="641" priority="5">
      <formula>MONTH(C9)&lt;&gt;OptionCalendrier1mois</formula>
    </cfRule>
  </conditionalFormatting>
  <conditionalFormatting sqref="C12:H12">
    <cfRule type="expression" dxfId="640" priority="4">
      <formula>MONTH(C12)&lt;&gt;OptionCalendrier1mois</formula>
    </cfRule>
  </conditionalFormatting>
  <conditionalFormatting sqref="C15:H15">
    <cfRule type="expression" dxfId="639" priority="3">
      <formula>MONTH(C15)&lt;&gt;OptionCalendrier1mois</formula>
    </cfRule>
  </conditionalFormatting>
  <conditionalFormatting sqref="C18:H18">
    <cfRule type="expression" dxfId="638" priority="2">
      <formula>MONTH(C18)&lt;&gt;OptionCalendrier1mois</formula>
    </cfRule>
  </conditionalFormatting>
  <conditionalFormatting sqref="C21:H21">
    <cfRule type="expression" dxfId="637" priority="1">
      <formula>MONTH(C21)&lt;&gt;OptionCalendrier1mois</formula>
    </cfRule>
  </conditionalFormatting>
  <dataValidations count="3">
    <dataValidation allowBlank="1" showDropDown="1" showInputMessage="1" showErrorMessage="1" sqref="H3" xr:uid="{1AEB0FCF-C225-43CB-9E47-F979D6C17CEF}"/>
    <dataValidation allowBlank="1" showInputMessage="1" prompt="Date" sqref="B8:B9 D8:H8 C9:E9" xr:uid="{568D9FDB-3BDE-4EF9-9404-310E60734998}"/>
    <dataValidation allowBlank="1" showInputMessage="1" prompt="Add daily notes here" sqref="B10 B13 B16 B19 B22" xr:uid="{85C83889-6584-48F7-908F-122E6AD77BE6}"/>
  </dataValidations>
  <hyperlinks>
    <hyperlink ref="J5" location="'Cover - Eng'!A1" display="Return to the Home Page" xr:uid="{8BB5903A-0B62-47E5-8F10-48B05B161B6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6330E2-0687-435C-9582-0E840DD406EF}">
  <sheetPr codeName="Sheet161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 t="e">
        <f>G8-1</f>
        <v>#VALUE!</v>
      </c>
      <c r="G8" s="65" t="str">
        <f>'Cover - Eng'!D15</f>
        <v/>
      </c>
      <c r="H8" s="65" t="e">
        <f>G8+1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/>
      <c r="F9" s="90" t="s">
        <v>146</v>
      </c>
      <c r="G9" s="90">
        <f>IF(H3="Friday",1,IF(ISNUMBER(F9),F9+1,""))</f>
        <v>1</v>
      </c>
      <c r="H9" s="90">
        <f>IF(E6="Samedi",1,IF(ISNUMBER(G9),G9+1,""))</f>
        <v>2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3</v>
      </c>
      <c r="C12" s="90">
        <f t="shared" ref="C12:H12" si="1">IF(AND(ISNUMBER(B12), B12&lt;21), B12+1, "")</f>
        <v>4</v>
      </c>
      <c r="D12" s="90">
        <f t="shared" si="1"/>
        <v>5</v>
      </c>
      <c r="E12" s="90">
        <f t="shared" si="1"/>
        <v>6</v>
      </c>
      <c r="F12" s="90">
        <f t="shared" si="1"/>
        <v>7</v>
      </c>
      <c r="G12" s="90">
        <f t="shared" si="1"/>
        <v>8</v>
      </c>
      <c r="H12" s="90">
        <f t="shared" si="1"/>
        <v>9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10</v>
      </c>
      <c r="C15" s="90">
        <f t="shared" ref="C15:H15" si="3">IF(AND(ISNUMBER(B15), B15&lt;21), B15+1, "")</f>
        <v>11</v>
      </c>
      <c r="D15" s="90">
        <f t="shared" si="3"/>
        <v>12</v>
      </c>
      <c r="E15" s="90">
        <f t="shared" si="3"/>
        <v>13</v>
      </c>
      <c r="F15" s="90">
        <f t="shared" si="3"/>
        <v>14</v>
      </c>
      <c r="G15" s="90">
        <f t="shared" si="3"/>
        <v>15</v>
      </c>
      <c r="H15" s="90">
        <f t="shared" si="3"/>
        <v>16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17</v>
      </c>
      <c r="C18" s="90">
        <f t="shared" ref="C18:H18" si="5">IF(AND(ISNUMBER(B18), B18&lt;28), B18+1, "")</f>
        <v>18</v>
      </c>
      <c r="D18" s="90">
        <f t="shared" si="5"/>
        <v>19</v>
      </c>
      <c r="E18" s="90">
        <f t="shared" si="5"/>
        <v>20</v>
      </c>
      <c r="F18" s="90">
        <f t="shared" si="5"/>
        <v>21</v>
      </c>
      <c r="G18" s="90">
        <f t="shared" si="5"/>
        <v>22</v>
      </c>
      <c r="H18" s="90">
        <f t="shared" si="5"/>
        <v>23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/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24</v>
      </c>
      <c r="C21" s="90">
        <f>IF(AND(ISNUMBER(B21), B21&lt;29), B21+1, "")</f>
        <v>25</v>
      </c>
      <c r="D21" s="90">
        <f>IF(AND(ISNUMBER(C21), C21&lt;29), C21+1, "")</f>
        <v>26</v>
      </c>
      <c r="E21" s="90">
        <f>IF(AND(ISNUMBER(D21), D21&lt;29), D21+1, "")</f>
        <v>27</v>
      </c>
      <c r="F21" s="90">
        <f>IF(AND(ISNUMBER(E21), E21&lt;29), E21+1, "")</f>
        <v>28</v>
      </c>
      <c r="G21" s="90" t="str">
        <f>IF(AND(ISNUMBER(F21), F21&lt;21), F21+1, "")</f>
        <v/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/>
      <c r="D22" s="45"/>
      <c r="E22" s="45"/>
      <c r="F22" s="45"/>
      <c r="G22" s="45" t="s">
        <v>147</v>
      </c>
      <c r="H22" s="32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36" priority="18">
      <formula>MONTH(C10)&lt;&gt;OptionCalendrier1mois</formula>
    </cfRule>
  </conditionalFormatting>
  <conditionalFormatting sqref="J10">
    <cfRule type="containsText" dxfId="635" priority="17" operator="containsText" text="Début">
      <formula>NOT(ISERROR(SEARCH("Début",J10)))</formula>
    </cfRule>
  </conditionalFormatting>
  <conditionalFormatting sqref="C8">
    <cfRule type="expression" dxfId="634" priority="16">
      <formula>MONTH(C8)&lt;&gt;OptionCalendrier1mois</formula>
    </cfRule>
  </conditionalFormatting>
  <conditionalFormatting sqref="B11:H11">
    <cfRule type="expression" dxfId="633" priority="15">
      <formula>MONTH(B11)&lt;&gt;OptionCalendrier1mois</formula>
    </cfRule>
  </conditionalFormatting>
  <conditionalFormatting sqref="B14:H14">
    <cfRule type="expression" dxfId="632" priority="13">
      <formula>MONTH(B14)&lt;&gt;OptionCalendrier1mois</formula>
    </cfRule>
  </conditionalFormatting>
  <conditionalFormatting sqref="B20:H20">
    <cfRule type="expression" dxfId="631" priority="9">
      <formula>MONTH(B20)&lt;&gt;OptionCalendrier1mois</formula>
    </cfRule>
  </conditionalFormatting>
  <conditionalFormatting sqref="B17:H17">
    <cfRule type="expression" dxfId="630" priority="11">
      <formula>MONTH(B17)&lt;&gt;OptionCalendrier1mois</formula>
    </cfRule>
  </conditionalFormatting>
  <conditionalFormatting sqref="C9:H9">
    <cfRule type="expression" dxfId="629" priority="5">
      <formula>MONTH(C9)&lt;&gt;OptionCalendrier1mois</formula>
    </cfRule>
  </conditionalFormatting>
  <conditionalFormatting sqref="C12:H12">
    <cfRule type="expression" dxfId="628" priority="4">
      <formula>MONTH(C12)&lt;&gt;OptionCalendrier1mois</formula>
    </cfRule>
  </conditionalFormatting>
  <conditionalFormatting sqref="C15:H15">
    <cfRule type="expression" dxfId="627" priority="3">
      <formula>MONTH(C15)&lt;&gt;OptionCalendrier1mois</formula>
    </cfRule>
  </conditionalFormatting>
  <conditionalFormatting sqref="C18:H18">
    <cfRule type="expression" dxfId="626" priority="2">
      <formula>MONTH(C18)&lt;&gt;OptionCalendrier1mois</formula>
    </cfRule>
  </conditionalFormatting>
  <conditionalFormatting sqref="C21:H21">
    <cfRule type="expression" dxfId="625" priority="1">
      <formula>MONTH(C21)&lt;&gt;OptionCalendrier1mois</formula>
    </cfRule>
  </conditionalFormatting>
  <dataValidations count="3">
    <dataValidation allowBlank="1" showInputMessage="1" prompt="Date" sqref="B8:B9 D8:H8 C9:F9" xr:uid="{050D7BDC-5593-4022-BEEB-2ECF187817CC}"/>
    <dataValidation allowBlank="1" showDropDown="1" showInputMessage="1" showErrorMessage="1" sqref="H3" xr:uid="{EFD15293-1EFF-4E94-A666-4876BE7202A8}"/>
    <dataValidation allowBlank="1" showInputMessage="1" prompt="Add daily notes here" sqref="B10 B13 B16 B19 B22" xr:uid="{593CB4D1-29A4-437D-A443-2B0F63AD9084}"/>
  </dataValidations>
  <hyperlinks>
    <hyperlink ref="J5" location="'Cover - Eng'!A1" display="Return to the Home Page" xr:uid="{78858097-77C5-4E4C-9919-D6010580F21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890550-8AF7-429D-AAD8-385B533EF4D4}">
  <sheetPr codeName="Sheet162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 t="e">
        <f>H8-1</f>
        <v>#VALUE!</v>
      </c>
      <c r="H8" s="65" t="str">
        <f>'Cover - Eng'!D15</f>
        <v/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/>
      <c r="F9" s="90"/>
      <c r="G9" s="90" t="s">
        <v>146</v>
      </c>
      <c r="H9" s="90">
        <f>IF(H3="Saturday",1,IF(ISNUMBER(G9),G9+1,""))</f>
        <v>1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e">
        <f>H8+1</f>
        <v>#VALUE!</v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IF(AND(ISNUMBER(H9), H9&lt;28), H9+1, "")</f>
        <v>2</v>
      </c>
      <c r="C12" s="90">
        <f t="shared" ref="C12:H12" si="1">IF(AND(ISNUMBER(B12), B12&lt;21), B12+1, "")</f>
        <v>3</v>
      </c>
      <c r="D12" s="90">
        <f t="shared" si="1"/>
        <v>4</v>
      </c>
      <c r="E12" s="90">
        <f t="shared" si="1"/>
        <v>5</v>
      </c>
      <c r="F12" s="90">
        <f t="shared" si="1"/>
        <v>6</v>
      </c>
      <c r="G12" s="90">
        <f t="shared" si="1"/>
        <v>7</v>
      </c>
      <c r="H12" s="90">
        <f t="shared" si="1"/>
        <v>8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9</v>
      </c>
      <c r="C15" s="90">
        <f t="shared" ref="C15:H15" si="3">IF(AND(ISNUMBER(B15), B15&lt;21), B15+1, "")</f>
        <v>10</v>
      </c>
      <c r="D15" s="90">
        <f t="shared" si="3"/>
        <v>11</v>
      </c>
      <c r="E15" s="90">
        <f t="shared" si="3"/>
        <v>12</v>
      </c>
      <c r="F15" s="90">
        <f t="shared" si="3"/>
        <v>13</v>
      </c>
      <c r="G15" s="90">
        <f t="shared" si="3"/>
        <v>14</v>
      </c>
      <c r="H15" s="90">
        <f t="shared" si="3"/>
        <v>15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16</v>
      </c>
      <c r="C18" s="90">
        <f t="shared" ref="C18:H18" si="5">IF(AND(ISNUMBER(B18), B18&lt;28), B18+1, "")</f>
        <v>17</v>
      </c>
      <c r="D18" s="90">
        <f t="shared" si="5"/>
        <v>18</v>
      </c>
      <c r="E18" s="90">
        <f t="shared" si="5"/>
        <v>19</v>
      </c>
      <c r="F18" s="90">
        <f t="shared" si="5"/>
        <v>20</v>
      </c>
      <c r="G18" s="90">
        <f t="shared" si="5"/>
        <v>21</v>
      </c>
      <c r="H18" s="90">
        <f t="shared" si="5"/>
        <v>22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>B20+1</f>
        <v>#VALUE!</v>
      </c>
      <c r="D20" s="67" t="e">
        <f>C20+1</f>
        <v>#VALUE!</v>
      </c>
      <c r="E20" s="67" t="e">
        <f>D20+1</f>
        <v>#VALUE!</v>
      </c>
      <c r="F20" s="67" t="e">
        <f>E20+1</f>
        <v>#VALUE!</v>
      </c>
      <c r="G20" s="67" t="e">
        <f>F20+1</f>
        <v>#VALUE!</v>
      </c>
      <c r="H20" s="67"/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23</v>
      </c>
      <c r="C21" s="90">
        <f>IF(AND(ISNUMBER(B21), B21&lt;29), B21+1, "")</f>
        <v>24</v>
      </c>
      <c r="D21" s="90">
        <f>IF(AND(ISNUMBER(C21), C21&lt;29), C21+1, "")</f>
        <v>25</v>
      </c>
      <c r="E21" s="90">
        <f>IF(AND(ISNUMBER(D21), D21&lt;29), D21+1, "")</f>
        <v>26</v>
      </c>
      <c r="F21" s="90">
        <f>IF(AND(ISNUMBER(E21), E21&lt;29), E21+1, "")</f>
        <v>27</v>
      </c>
      <c r="G21" s="90">
        <f>IF(AND(ISNUMBER(F21), F21&lt;29), F21+1, "")</f>
        <v>28</v>
      </c>
      <c r="H21" s="90" t="str">
        <f>IF(AND(ISNUMBER(G21), G21&lt;21), G21+1, "")</f>
        <v/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/>
      <c r="D22" s="45"/>
      <c r="E22" s="45"/>
      <c r="F22" s="45"/>
      <c r="G22" s="45"/>
      <c r="H22" s="45" t="s">
        <v>147</v>
      </c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8"/>
      <c r="G23" s="8"/>
      <c r="H23" s="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5">
    <mergeCell ref="B1:H1"/>
    <mergeCell ref="B2:H2"/>
    <mergeCell ref="B25:C25"/>
    <mergeCell ref="D25:E25"/>
    <mergeCell ref="F25:G25"/>
  </mergeCells>
  <conditionalFormatting sqref="I10 I20 C13:D13">
    <cfRule type="expression" dxfId="624" priority="18">
      <formula>MONTH(C10)&lt;&gt;OptionCalendrier1mois</formula>
    </cfRule>
  </conditionalFormatting>
  <conditionalFormatting sqref="J10">
    <cfRule type="containsText" dxfId="623" priority="17" operator="containsText" text="Début">
      <formula>NOT(ISERROR(SEARCH("Début",J10)))</formula>
    </cfRule>
  </conditionalFormatting>
  <conditionalFormatting sqref="C8">
    <cfRule type="expression" dxfId="622" priority="16">
      <formula>MONTH(C8)&lt;&gt;OptionCalendrier1mois</formula>
    </cfRule>
  </conditionalFormatting>
  <conditionalFormatting sqref="B11:H11">
    <cfRule type="expression" dxfId="621" priority="15">
      <formula>MONTH(B11)&lt;&gt;OptionCalendrier1mois</formula>
    </cfRule>
  </conditionalFormatting>
  <conditionalFormatting sqref="B14:H14">
    <cfRule type="expression" dxfId="620" priority="13">
      <formula>MONTH(B14)&lt;&gt;OptionCalendrier1mois</formula>
    </cfRule>
  </conditionalFormatting>
  <conditionalFormatting sqref="B20:H20">
    <cfRule type="expression" dxfId="619" priority="9">
      <formula>MONTH(B20)&lt;&gt;OptionCalendrier1mois</formula>
    </cfRule>
  </conditionalFormatting>
  <conditionalFormatting sqref="B17:H17">
    <cfRule type="expression" dxfId="618" priority="11">
      <formula>MONTH(B17)&lt;&gt;OptionCalendrier1mois</formula>
    </cfRule>
  </conditionalFormatting>
  <conditionalFormatting sqref="C9:H9">
    <cfRule type="expression" dxfId="617" priority="5">
      <formula>MONTH(C9)&lt;&gt;OptionCalendrier1mois</formula>
    </cfRule>
  </conditionalFormatting>
  <conditionalFormatting sqref="C12:H12">
    <cfRule type="expression" dxfId="616" priority="4">
      <formula>MONTH(C12)&lt;&gt;OptionCalendrier1mois</formula>
    </cfRule>
  </conditionalFormatting>
  <conditionalFormatting sqref="C15:H15">
    <cfRule type="expression" dxfId="615" priority="3">
      <formula>MONTH(C15)&lt;&gt;OptionCalendrier1mois</formula>
    </cfRule>
  </conditionalFormatting>
  <conditionalFormatting sqref="C18:H18">
    <cfRule type="expression" dxfId="614" priority="2">
      <formula>MONTH(C18)&lt;&gt;OptionCalendrier1mois</formula>
    </cfRule>
  </conditionalFormatting>
  <conditionalFormatting sqref="C21:H21">
    <cfRule type="expression" dxfId="613" priority="1">
      <formula>MONTH(C21)&lt;&gt;OptionCalendrier1mois</formula>
    </cfRule>
  </conditionalFormatting>
  <dataValidations count="3">
    <dataValidation allowBlank="1" showDropDown="1" showInputMessage="1" showErrorMessage="1" sqref="H3" xr:uid="{D374E7A2-F142-4513-BC85-951B5B1A4D38}"/>
    <dataValidation allowBlank="1" showInputMessage="1" prompt="Date" sqref="B8:B9 D8:H8 C9:G9" xr:uid="{1700C3F3-75A1-45B9-ABE0-1CE2B974A533}"/>
    <dataValidation allowBlank="1" showInputMessage="1" prompt="Add daily notes here" sqref="B10 B13 B16 B19 B22" xr:uid="{E10CBB35-EF8F-4688-BEB8-B567E8DBCC14}"/>
  </dataValidations>
  <hyperlinks>
    <hyperlink ref="J5" location="'Cover - Eng'!A1" display="Return to the Home Page" xr:uid="{FA6A618A-2F5D-4B68-8E60-A4CAD417B90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7E3229-2A6D-44B7-B824-E8AF5ACFB949}">
  <sheetPr codeName="Sheet16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40.77734375" customWidth="1"/>
    <col min="12" max="12" width="6.77734375" customWidth="1"/>
    <col min="13" max="13" width="7" customWidth="1"/>
    <col min="14" max="14" width="6.664062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274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L4" s="5"/>
      <c r="N4" s="23"/>
      <c r="O4" s="9"/>
      <c r="P4" s="9"/>
    </row>
    <row r="5" spans="1:19" ht="15" customHeight="1">
      <c r="A5" s="1"/>
      <c r="J5" s="86" t="s">
        <v>266</v>
      </c>
      <c r="K5" s="86"/>
      <c r="L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43"/>
      <c r="N7" s="38"/>
      <c r="O7" s="38"/>
      <c r="P7" s="38"/>
      <c r="Q7" s="35"/>
    </row>
    <row r="8" spans="1:19" ht="13.2" customHeight="1">
      <c r="B8" s="65"/>
      <c r="C8" s="67"/>
      <c r="D8" s="65"/>
      <c r="E8" s="65"/>
      <c r="F8" s="65"/>
      <c r="G8" s="65"/>
      <c r="H8" s="65" t="e">
        <f>B11-1</f>
        <v>#VALUE!</v>
      </c>
      <c r="M8" s="39"/>
      <c r="N8" s="39"/>
      <c r="O8" s="39"/>
      <c r="P8" s="39"/>
      <c r="Q8" s="9"/>
      <c r="R8" s="9"/>
      <c r="S8" s="9"/>
    </row>
    <row r="9" spans="1:19" ht="13.2" customHeight="1">
      <c r="B9" s="90"/>
      <c r="C9" s="90"/>
      <c r="D9" s="90"/>
      <c r="E9" s="90"/>
      <c r="F9" s="90"/>
      <c r="G9" s="90"/>
      <c r="H9" s="90" t="s">
        <v>146</v>
      </c>
      <c r="J9" s="5"/>
      <c r="M9" s="39"/>
      <c r="N9" s="39"/>
      <c r="O9" s="39"/>
      <c r="P9" s="39"/>
      <c r="Q9" s="9"/>
      <c r="R9" s="9"/>
      <c r="S9" s="9"/>
    </row>
    <row r="10" spans="1:19" ht="64.2" customHeight="1">
      <c r="B10" s="28"/>
      <c r="C10" s="21"/>
      <c r="D10" s="21"/>
      <c r="E10" s="21"/>
      <c r="F10" s="21"/>
      <c r="G10" s="21"/>
      <c r="H10" s="47"/>
      <c r="L10" s="5"/>
      <c r="M10" s="39"/>
      <c r="N10" s="39"/>
      <c r="O10" s="39"/>
      <c r="P10" s="39"/>
      <c r="Q10" s="9"/>
      <c r="R10" s="9"/>
      <c r="S10" s="9"/>
    </row>
    <row r="11" spans="1:19" ht="12" customHeight="1">
      <c r="B11" s="67" t="str">
        <f>'Cover - Eng'!D15</f>
        <v/>
      </c>
      <c r="C11" s="67" t="e">
        <f t="shared" ref="C11:H11" si="0">B11+1</f>
        <v>#VALUE!</v>
      </c>
      <c r="D11" s="67" t="e">
        <f t="shared" si="0"/>
        <v>#VALUE!</v>
      </c>
      <c r="E11" s="67" t="e">
        <f t="shared" si="0"/>
        <v>#VALUE!</v>
      </c>
      <c r="F11" s="67" t="e">
        <f t="shared" si="0"/>
        <v>#VALUE!</v>
      </c>
      <c r="G11" s="67" t="e">
        <f t="shared" si="0"/>
        <v>#VALUE!</v>
      </c>
      <c r="H11" s="67" t="e">
        <f t="shared" si="0"/>
        <v>#VALUE!</v>
      </c>
      <c r="M11" s="39"/>
      <c r="N11" s="39"/>
      <c r="O11" s="39"/>
      <c r="P11" s="39"/>
      <c r="Q11" s="9"/>
      <c r="R11" s="9"/>
      <c r="S11" s="9"/>
    </row>
    <row r="12" spans="1:19" ht="13.2" customHeight="1">
      <c r="B12" s="90">
        <f>IF(H3="Sunday",1,IF(ISNUMBER(A12),A12+1,""))</f>
        <v>1</v>
      </c>
      <c r="C12" s="90">
        <f t="shared" ref="C12:H12" si="1">IF(AND(ISNUMBER(B12), B12&lt;21), B12+1, "")</f>
        <v>2</v>
      </c>
      <c r="D12" s="90">
        <f t="shared" si="1"/>
        <v>3</v>
      </c>
      <c r="E12" s="90">
        <f t="shared" si="1"/>
        <v>4</v>
      </c>
      <c r="F12" s="90">
        <f t="shared" si="1"/>
        <v>5</v>
      </c>
      <c r="G12" s="90">
        <f t="shared" si="1"/>
        <v>6</v>
      </c>
      <c r="H12" s="90">
        <f t="shared" si="1"/>
        <v>7</v>
      </c>
      <c r="M12" s="39"/>
      <c r="N12" s="39"/>
      <c r="O12" s="39"/>
      <c r="P12" s="39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K13" s="5"/>
      <c r="M13" s="39"/>
      <c r="N13" s="39"/>
      <c r="O13" s="39"/>
      <c r="P13" s="39"/>
      <c r="Q13" s="9"/>
      <c r="R13" s="9"/>
      <c r="S13" s="9"/>
    </row>
    <row r="14" spans="1:19" ht="13.2" customHeight="1">
      <c r="B14" s="67" t="e">
        <f>H11+1</f>
        <v>#VALUE!</v>
      </c>
      <c r="C14" s="67" t="e">
        <f t="shared" ref="C14:H14" si="2">B14+1</f>
        <v>#VALUE!</v>
      </c>
      <c r="D14" s="67" t="e">
        <f t="shared" si="2"/>
        <v>#VALUE!</v>
      </c>
      <c r="E14" s="67" t="e">
        <f t="shared" si="2"/>
        <v>#VALUE!</v>
      </c>
      <c r="F14" s="67" t="e">
        <f t="shared" si="2"/>
        <v>#VALUE!</v>
      </c>
      <c r="G14" s="67" t="e">
        <f t="shared" si="2"/>
        <v>#VALUE!</v>
      </c>
      <c r="H14" s="67" t="e">
        <f t="shared" si="2"/>
        <v>#VALUE!</v>
      </c>
      <c r="M14" s="39"/>
      <c r="N14" s="39"/>
      <c r="O14" s="39"/>
      <c r="P14" s="39"/>
      <c r="Q14" s="9"/>
      <c r="R14" s="9"/>
      <c r="S14" s="9"/>
    </row>
    <row r="15" spans="1:19" ht="13.2" customHeight="1">
      <c r="B15" s="90">
        <f>IF(AND(ISNUMBER(H12), H12&lt;21), H12+1, "")</f>
        <v>8</v>
      </c>
      <c r="C15" s="90">
        <f t="shared" ref="C15:H15" si="3">IF(AND(ISNUMBER(B15), B15&lt;21), B15+1, "")</f>
        <v>9</v>
      </c>
      <c r="D15" s="90">
        <f t="shared" si="3"/>
        <v>10</v>
      </c>
      <c r="E15" s="90">
        <f t="shared" si="3"/>
        <v>11</v>
      </c>
      <c r="F15" s="90">
        <f t="shared" si="3"/>
        <v>12</v>
      </c>
      <c r="G15" s="90">
        <f t="shared" si="3"/>
        <v>13</v>
      </c>
      <c r="H15" s="90">
        <f t="shared" si="3"/>
        <v>14</v>
      </c>
      <c r="M15" s="40"/>
      <c r="N15" s="41"/>
      <c r="O15" s="41"/>
      <c r="P15" s="41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M16" s="39"/>
      <c r="N16" s="39"/>
      <c r="O16" s="39"/>
      <c r="P16" s="39"/>
      <c r="Q16" s="9"/>
      <c r="R16" s="9" t="s">
        <v>15</v>
      </c>
      <c r="S16" s="9"/>
    </row>
    <row r="17" spans="2:19" s="14" customFormat="1" ht="13.2" customHeight="1">
      <c r="B17" s="67" t="e">
        <f>H14+1</f>
        <v>#VALUE!</v>
      </c>
      <c r="C17" s="67" t="e">
        <f t="shared" ref="C17:H17" si="4">B17+1</f>
        <v>#VALUE!</v>
      </c>
      <c r="D17" s="67" t="e">
        <f t="shared" si="4"/>
        <v>#VALUE!</v>
      </c>
      <c r="E17" s="67" t="e">
        <f t="shared" si="4"/>
        <v>#VALUE!</v>
      </c>
      <c r="F17" s="67" t="e">
        <f t="shared" si="4"/>
        <v>#VALUE!</v>
      </c>
      <c r="G17" s="67" t="e">
        <f t="shared" si="4"/>
        <v>#VALUE!</v>
      </c>
      <c r="H17" s="67" t="e">
        <f t="shared" si="4"/>
        <v>#VALUE!</v>
      </c>
      <c r="M17" s="42"/>
      <c r="N17" s="42"/>
      <c r="O17" s="42"/>
      <c r="P17" s="42"/>
      <c r="Q17" s="15"/>
      <c r="R17" s="15"/>
      <c r="S17" s="15" t="s">
        <v>14</v>
      </c>
    </row>
    <row r="18" spans="2:19" ht="13.2" customHeight="1">
      <c r="B18" s="90">
        <f>IF(AND(ISNUMBER(H15), H15&lt;21), H15+1, "")</f>
        <v>15</v>
      </c>
      <c r="C18" s="90">
        <f t="shared" ref="C18:H18" si="5">IF(AND(ISNUMBER(B18), B18&lt;28), B18+1, "")</f>
        <v>16</v>
      </c>
      <c r="D18" s="90">
        <f t="shared" si="5"/>
        <v>17</v>
      </c>
      <c r="E18" s="90">
        <f t="shared" si="5"/>
        <v>18</v>
      </c>
      <c r="F18" s="90">
        <f t="shared" si="5"/>
        <v>19</v>
      </c>
      <c r="G18" s="90">
        <f t="shared" si="5"/>
        <v>20</v>
      </c>
      <c r="H18" s="90">
        <f t="shared" si="5"/>
        <v>21</v>
      </c>
      <c r="M18" s="39"/>
      <c r="N18" s="39"/>
      <c r="O18" s="39"/>
      <c r="P18" s="39"/>
      <c r="Q18" s="9"/>
      <c r="R18" s="9"/>
      <c r="S18" s="9"/>
    </row>
    <row r="19" spans="2:19" ht="63" customHeight="1">
      <c r="B19" s="28"/>
      <c r="C19" s="21"/>
      <c r="D19" s="21"/>
      <c r="E19" s="21"/>
      <c r="F19" s="21"/>
      <c r="G19" s="21"/>
      <c r="H19" s="22"/>
      <c r="M19" s="39"/>
      <c r="N19" s="39"/>
      <c r="O19" s="39"/>
      <c r="P19" s="39"/>
      <c r="Q19" s="9"/>
      <c r="R19" s="9"/>
      <c r="S19" s="9"/>
    </row>
    <row r="20" spans="2:19" ht="13.2" customHeight="1">
      <c r="B20" s="67" t="e">
        <f>H17+1</f>
        <v>#VALUE!</v>
      </c>
      <c r="C20" s="67" t="e">
        <f t="shared" ref="C20:H20" si="6">B20+1</f>
        <v>#VALUE!</v>
      </c>
      <c r="D20" s="67" t="e">
        <f t="shared" si="6"/>
        <v>#VALUE!</v>
      </c>
      <c r="E20" s="67" t="e">
        <f t="shared" si="6"/>
        <v>#VALUE!</v>
      </c>
      <c r="F20" s="67" t="e">
        <f t="shared" si="6"/>
        <v>#VALUE!</v>
      </c>
      <c r="G20" s="67" t="e">
        <f t="shared" si="6"/>
        <v>#VALUE!</v>
      </c>
      <c r="H20" s="67" t="e">
        <f t="shared" si="6"/>
        <v>#VALUE!</v>
      </c>
      <c r="I20" s="29" t="str">
        <f>IF(AND(ISNUMBER(O17), O17&lt;28), O17+1, "")</f>
        <v/>
      </c>
      <c r="M20" s="39"/>
      <c r="N20" s="39"/>
      <c r="O20" s="39"/>
      <c r="P20" s="39"/>
      <c r="Q20" s="9"/>
      <c r="R20" s="9"/>
      <c r="S20" s="9"/>
    </row>
    <row r="21" spans="2:19" ht="13.2" customHeight="1">
      <c r="B21" s="90">
        <f>IF(AND(ISNUMBER(H18), H18&lt;29), H18+1, "")</f>
        <v>22</v>
      </c>
      <c r="C21" s="90">
        <f t="shared" ref="C21:H21" si="7">IF(AND(ISNUMBER(B21), B21&lt;29), B21+1, "")</f>
        <v>23</v>
      </c>
      <c r="D21" s="90">
        <f t="shared" si="7"/>
        <v>24</v>
      </c>
      <c r="E21" s="90">
        <f t="shared" si="7"/>
        <v>25</v>
      </c>
      <c r="F21" s="90">
        <f t="shared" si="7"/>
        <v>26</v>
      </c>
      <c r="G21" s="90">
        <f t="shared" si="7"/>
        <v>27</v>
      </c>
      <c r="H21" s="90">
        <f t="shared" si="7"/>
        <v>28</v>
      </c>
      <c r="M21" s="39"/>
      <c r="N21" s="39"/>
      <c r="O21" s="39"/>
      <c r="P21" s="39"/>
      <c r="Q21" s="9"/>
      <c r="R21" s="9"/>
      <c r="S21" s="9"/>
    </row>
    <row r="22" spans="2:19" ht="64.2" customHeight="1">
      <c r="B22" s="28"/>
      <c r="C22" s="45"/>
      <c r="D22" s="45"/>
      <c r="E22" s="45"/>
      <c r="F22" s="45"/>
      <c r="G22" s="45"/>
      <c r="H22" s="45"/>
      <c r="M22" s="9"/>
      <c r="N22" s="9"/>
      <c r="O22" s="9"/>
      <c r="P22" s="9"/>
      <c r="Q22" s="9"/>
      <c r="R22" s="9"/>
      <c r="S22" s="9"/>
    </row>
    <row r="23" spans="2:19" ht="15" customHeight="1">
      <c r="B23" s="8"/>
      <c r="C23" s="8"/>
      <c r="D23" s="8"/>
      <c r="E23" s="8"/>
      <c r="F23" s="127" t="s">
        <v>147</v>
      </c>
      <c r="G23" s="128"/>
      <c r="H23" s="128"/>
      <c r="J23" s="33"/>
      <c r="K23" s="33"/>
      <c r="L23" s="33"/>
      <c r="M23" s="33"/>
      <c r="N23" s="33"/>
      <c r="O23" s="33"/>
      <c r="P23" s="33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3"/>
      <c r="K24" s="33"/>
      <c r="L24" s="33"/>
      <c r="M24" s="33"/>
      <c r="N24" s="33"/>
      <c r="O24" s="33"/>
      <c r="P24" s="33"/>
    </row>
    <row r="25" spans="2:19" ht="57" customHeight="1">
      <c r="B25" s="121" t="s">
        <v>9</v>
      </c>
      <c r="C25" s="122"/>
      <c r="D25" s="133" t="s">
        <v>149</v>
      </c>
      <c r="E25" s="122"/>
      <c r="F25" s="134"/>
      <c r="G25" s="135"/>
      <c r="H25" s="76"/>
      <c r="J25" s="33"/>
      <c r="K25" s="33"/>
      <c r="L25" s="33"/>
      <c r="M25" s="33"/>
      <c r="N25" s="33"/>
      <c r="O25" s="33"/>
      <c r="P25" s="33"/>
    </row>
    <row r="26" spans="2:19" ht="13.2" customHeight="1">
      <c r="B26" s="73" t="s">
        <v>137</v>
      </c>
      <c r="N26" s="9"/>
      <c r="O26" s="9"/>
      <c r="P26" s="9"/>
    </row>
    <row r="27" spans="2:19" ht="16.5" customHeight="1"/>
    <row r="28" spans="2:19" ht="16.5" customHeight="1"/>
    <row r="29" spans="2:19" ht="56.25" customHeight="1"/>
    <row r="30" spans="2:19" ht="16.5" customHeight="1"/>
    <row r="31" spans="2:19" ht="16.5" customHeight="1"/>
    <row r="32" spans="2:19" ht="56.25" customHeight="1"/>
    <row r="33" spans="2:2" ht="16.5" customHeight="1">
      <c r="B33" s="2"/>
    </row>
    <row r="34" spans="2:2" ht="16.5" customHeight="1"/>
    <row r="35" spans="2:2" ht="56.25" customHeight="1"/>
    <row r="36" spans="2:2" ht="16.5" customHeight="1"/>
    <row r="37" spans="2:2" ht="16.5" customHeight="1"/>
    <row r="38" spans="2:2" ht="57" customHeight="1"/>
    <row r="39" spans="2:2" ht="16.5" customHeight="1"/>
  </sheetData>
  <mergeCells count="6">
    <mergeCell ref="B1:H1"/>
    <mergeCell ref="B2:H2"/>
    <mergeCell ref="F23:H23"/>
    <mergeCell ref="B25:C25"/>
    <mergeCell ref="D25:E25"/>
    <mergeCell ref="F25:G25"/>
  </mergeCells>
  <conditionalFormatting sqref="I10 I20 C13:D13">
    <cfRule type="expression" dxfId="612" priority="17">
      <formula>MONTH(C10)&lt;&gt;OptionCalendrier1mois</formula>
    </cfRule>
  </conditionalFormatting>
  <conditionalFormatting sqref="J10">
    <cfRule type="containsText" dxfId="611" priority="16" operator="containsText" text="Début">
      <formula>NOT(ISERROR(SEARCH("Début",J10)))</formula>
    </cfRule>
  </conditionalFormatting>
  <conditionalFormatting sqref="C8">
    <cfRule type="expression" dxfId="610" priority="15">
      <formula>MONTH(C8)&lt;&gt;OptionCalendrier1mois</formula>
    </cfRule>
  </conditionalFormatting>
  <conditionalFormatting sqref="B11:H11">
    <cfRule type="expression" dxfId="609" priority="14">
      <formula>MONTH(B11)&lt;&gt;OptionCalendrier1mois</formula>
    </cfRule>
  </conditionalFormatting>
  <conditionalFormatting sqref="B14:H14">
    <cfRule type="expression" dxfId="608" priority="12">
      <formula>MONTH(B14)&lt;&gt;OptionCalendrier1mois</formula>
    </cfRule>
  </conditionalFormatting>
  <conditionalFormatting sqref="B20:H20">
    <cfRule type="expression" dxfId="607" priority="8">
      <formula>MONTH(B20)&lt;&gt;OptionCalendrier1mois</formula>
    </cfRule>
  </conditionalFormatting>
  <conditionalFormatting sqref="B17:H17">
    <cfRule type="expression" dxfId="606" priority="10">
      <formula>MONTH(B17)&lt;&gt;OptionCalendrier1mois</formula>
    </cfRule>
  </conditionalFormatting>
  <conditionalFormatting sqref="C9:H9">
    <cfRule type="expression" dxfId="605" priority="5">
      <formula>MONTH(C9)&lt;&gt;OptionCalendrier1mois</formula>
    </cfRule>
  </conditionalFormatting>
  <conditionalFormatting sqref="C12:H12">
    <cfRule type="expression" dxfId="604" priority="4">
      <formula>MONTH(C12)&lt;&gt;OptionCalendrier1mois</formula>
    </cfRule>
  </conditionalFormatting>
  <conditionalFormatting sqref="C15:H15">
    <cfRule type="expression" dxfId="603" priority="3">
      <formula>MONTH(C15)&lt;&gt;OptionCalendrier1mois</formula>
    </cfRule>
  </conditionalFormatting>
  <conditionalFormatting sqref="C18:H18">
    <cfRule type="expression" dxfId="602" priority="2">
      <formula>MONTH(C18)&lt;&gt;OptionCalendrier1mois</formula>
    </cfRule>
  </conditionalFormatting>
  <conditionalFormatting sqref="C21:H21">
    <cfRule type="expression" dxfId="601" priority="1">
      <formula>MONTH(C21)&lt;&gt;OptionCalendrier1mois</formula>
    </cfRule>
  </conditionalFormatting>
  <dataValidations count="3">
    <dataValidation allowBlank="1" showInputMessage="1" prompt="Date" sqref="B8:B9 D8:H8 C9:H9" xr:uid="{F55BF7A6-4E3F-422A-8DED-1F1C4FE1AAD0}"/>
    <dataValidation allowBlank="1" showDropDown="1" showInputMessage="1" showErrorMessage="1" sqref="H3" xr:uid="{E76307CB-03DE-4991-86AC-ED46049BCD4F}"/>
    <dataValidation allowBlank="1" showInputMessage="1" prompt="Add daily notes here" sqref="B10 B13 B16 B19 B22" xr:uid="{DDBA3CBE-B7AF-4B4D-A756-C23A6DB46D67}"/>
  </dataValidations>
  <hyperlinks>
    <hyperlink ref="J5" location="'Cover - Eng'!A1" display="Return to the Home Page" xr:uid="{E2421081-E073-4D5D-8682-84F1A12B33A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74DC9-9280-4A6E-A7A8-1CC0B4993601}">
  <sheetPr codeName="Sheet81">
    <tabColor theme="4" tint="-0.249977111117893"/>
    <pageSetUpPr autoPageBreaks="0"/>
  </sheetPr>
  <dimension ref="A1:S39"/>
  <sheetViews>
    <sheetView showGridLines="0" zoomScale="102" zoomScaleNormal="102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25:C25"/>
    <mergeCell ref="D25:E25"/>
    <mergeCell ref="B1:H1"/>
    <mergeCell ref="B2:H2"/>
  </mergeCells>
  <conditionalFormatting sqref="I10 B11:H11 B14:H14 B17:H17 I20 B13:D13">
    <cfRule type="expression" dxfId="600" priority="9">
      <formula>MONTH(B10)&lt;&gt;OptionCalendrier1mois</formula>
    </cfRule>
  </conditionalFormatting>
  <conditionalFormatting sqref="J10">
    <cfRule type="containsText" dxfId="599" priority="8" operator="containsText" text="Début">
      <formula>NOT(ISERROR(SEARCH("Début",J10)))</formula>
    </cfRule>
  </conditionalFormatting>
  <conditionalFormatting sqref="B12:H12">
    <cfRule type="expression" dxfId="598" priority="7">
      <formula>MONTH(B12)&lt;&gt;OptionCalendrier1mois</formula>
    </cfRule>
  </conditionalFormatting>
  <conditionalFormatting sqref="B15:H15">
    <cfRule type="expression" dxfId="597" priority="6">
      <formula>MONTH(B15)&lt;&gt;OptionCalendrier1mois</formula>
    </cfRule>
  </conditionalFormatting>
  <conditionalFormatting sqref="B18:H18">
    <cfRule type="expression" dxfId="596" priority="5">
      <formula>MONTH(B18)&lt;&gt;OptionCalendrier1mois</formula>
    </cfRule>
  </conditionalFormatting>
  <conditionalFormatting sqref="C21:D21">
    <cfRule type="expression" dxfId="595" priority="1">
      <formula>MONTH(C21)&lt;&gt;OptionCalendrier1mois</formula>
    </cfRule>
  </conditionalFormatting>
  <conditionalFormatting sqref="B20:H20 I23">
    <cfRule type="expression" dxfId="594" priority="4">
      <formula>MONTH(B20)&lt;&gt;OptionCalendrier1mois</formula>
    </cfRule>
  </conditionalFormatting>
  <conditionalFormatting sqref="E21:H21">
    <cfRule type="expression" dxfId="593" priority="3">
      <formula>MONTH(E21)&lt;&gt;OptionCalendrier1mois</formula>
    </cfRule>
  </conditionalFormatting>
  <conditionalFormatting sqref="B21">
    <cfRule type="expression" dxfId="592" priority="2">
      <formula>MONTH(B21)&lt;&gt;OptionCalendrier1mois</formula>
    </cfRule>
  </conditionalFormatting>
  <dataValidations count="3">
    <dataValidation allowBlank="1" showInputMessage="1" prompt="Date" sqref="B9 B8:H8" xr:uid="{5A336193-0B66-44DB-8AE0-C64C2E317D9D}"/>
    <dataValidation allowBlank="1" showInputMessage="1" prompt="Ajoutez des notes quotidiennes ici" sqref="B10 B13 B16 B19 B22" xr:uid="{64B4B684-F400-432C-80CD-9EB9A3B48857}"/>
    <dataValidation allowBlank="1" showDropDown="1" showInputMessage="1" showErrorMessage="1" sqref="H3" xr:uid="{8AFA7E1C-887F-4482-BD26-86E48B8AE79F}"/>
  </dataValidations>
  <hyperlinks>
    <hyperlink ref="J5" location="Cover!A1" display="Back to Home" xr:uid="{890065B9-043B-42B9-B2BD-F14705F5FE1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205ECE-E895-462C-8433-D96087409720}">
  <sheetPr codeName="Sheet82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91" priority="9">
      <formula>MONTH(B10)&lt;&gt;OptionCalendrier1mois</formula>
    </cfRule>
  </conditionalFormatting>
  <conditionalFormatting sqref="J10">
    <cfRule type="containsText" dxfId="590" priority="8" operator="containsText" text="Début">
      <formula>NOT(ISERROR(SEARCH("Début",J10)))</formula>
    </cfRule>
  </conditionalFormatting>
  <conditionalFormatting sqref="B12:H12">
    <cfRule type="expression" dxfId="589" priority="7">
      <formula>MONTH(B12)&lt;&gt;OptionCalendrier1mois</formula>
    </cfRule>
  </conditionalFormatting>
  <conditionalFormatting sqref="B15:H15">
    <cfRule type="expression" dxfId="588" priority="6">
      <formula>MONTH(B15)&lt;&gt;OptionCalendrier1mois</formula>
    </cfRule>
  </conditionalFormatting>
  <conditionalFormatting sqref="B18:H18">
    <cfRule type="expression" dxfId="587" priority="5">
      <formula>MONTH(B18)&lt;&gt;OptionCalendrier1mois</formula>
    </cfRule>
  </conditionalFormatting>
  <conditionalFormatting sqref="C21:D21">
    <cfRule type="expression" dxfId="586" priority="1">
      <formula>MONTH(C21)&lt;&gt;OptionCalendrier1mois</formula>
    </cfRule>
  </conditionalFormatting>
  <conditionalFormatting sqref="B20:H20 I23">
    <cfRule type="expression" dxfId="585" priority="4">
      <formula>MONTH(B20)&lt;&gt;OptionCalendrier1mois</formula>
    </cfRule>
  </conditionalFormatting>
  <conditionalFormatting sqref="E21:H21">
    <cfRule type="expression" dxfId="584" priority="3">
      <formula>MONTH(E21)&lt;&gt;OptionCalendrier1mois</formula>
    </cfRule>
  </conditionalFormatting>
  <conditionalFormatting sqref="B21">
    <cfRule type="expression" dxfId="583" priority="2">
      <formula>MONTH(B21)&lt;&gt;OptionCalendrier1mois</formula>
    </cfRule>
  </conditionalFormatting>
  <dataValidations count="3">
    <dataValidation allowBlank="1" showDropDown="1" showInputMessage="1" showErrorMessage="1" sqref="H3" xr:uid="{5C56B068-BCCA-4B3E-BF79-CECF8EEE7567}"/>
    <dataValidation allowBlank="1" showInputMessage="1" prompt="Ajoutez des notes quotidiennes ici" sqref="B10 B13 B16 B19 B22" xr:uid="{0479F8F7-FC67-4E32-94D6-572ECADF7582}"/>
    <dataValidation allowBlank="1" showInputMessage="1" prompt="Date" sqref="B9:C9 B8:H8" xr:uid="{2B5304B6-1737-476F-8985-5FDF1A586B7B}"/>
  </dataValidations>
  <hyperlinks>
    <hyperlink ref="J5" location="Cover!A1" display="Back to Home" xr:uid="{80A037BB-F5EF-4FDB-BCFC-731464AEBD5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E0DF2-444C-4E5A-9897-59A9967BA450}">
  <sheetPr codeName="Sheet8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82" priority="9">
      <formula>MONTH(B10)&lt;&gt;OptionCalendrier1mois</formula>
    </cfRule>
  </conditionalFormatting>
  <conditionalFormatting sqref="J10">
    <cfRule type="containsText" dxfId="581" priority="8" operator="containsText" text="Début">
      <formula>NOT(ISERROR(SEARCH("Début",J10)))</formula>
    </cfRule>
  </conditionalFormatting>
  <conditionalFormatting sqref="B12:H12">
    <cfRule type="expression" dxfId="580" priority="7">
      <formula>MONTH(B12)&lt;&gt;OptionCalendrier1mois</formula>
    </cfRule>
  </conditionalFormatting>
  <conditionalFormatting sqref="B15:H15">
    <cfRule type="expression" dxfId="579" priority="6">
      <formula>MONTH(B15)&lt;&gt;OptionCalendrier1mois</formula>
    </cfRule>
  </conditionalFormatting>
  <conditionalFormatting sqref="B18:H18">
    <cfRule type="expression" dxfId="578" priority="5">
      <formula>MONTH(B18)&lt;&gt;OptionCalendrier1mois</formula>
    </cfRule>
  </conditionalFormatting>
  <conditionalFormatting sqref="C21:D21">
    <cfRule type="expression" dxfId="577" priority="1">
      <formula>MONTH(C21)&lt;&gt;OptionCalendrier1mois</formula>
    </cfRule>
  </conditionalFormatting>
  <conditionalFormatting sqref="I23 B20:H20">
    <cfRule type="expression" dxfId="576" priority="4">
      <formula>MONTH(B20)&lt;&gt;OptionCalendrier1mois</formula>
    </cfRule>
  </conditionalFormatting>
  <conditionalFormatting sqref="E21:H21">
    <cfRule type="expression" dxfId="575" priority="3">
      <formula>MONTH(E21)&lt;&gt;OptionCalendrier1mois</formula>
    </cfRule>
  </conditionalFormatting>
  <conditionalFormatting sqref="B21">
    <cfRule type="expression" dxfId="574" priority="2">
      <formula>MONTH(B21)&lt;&gt;OptionCalendrier1mois</formula>
    </cfRule>
  </conditionalFormatting>
  <dataValidations count="3">
    <dataValidation allowBlank="1" showInputMessage="1" prompt="Date" sqref="B9:D9 B8:H8" xr:uid="{B05CD854-409B-4758-8F5F-D7236F86DE47}"/>
    <dataValidation allowBlank="1" showInputMessage="1" prompt="Ajoutez des notes quotidiennes ici" sqref="B10 B13 B16 B19 B22" xr:uid="{C68C27EF-82C2-4305-A1A1-042D6C5C5EFB}"/>
    <dataValidation allowBlank="1" showDropDown="1" showInputMessage="1" showErrorMessage="1" sqref="H3" xr:uid="{39594E50-3FF7-402F-AFED-701CD9D29990}"/>
  </dataValidations>
  <hyperlinks>
    <hyperlink ref="J5" location="Cover!A1" display="Back to Home" xr:uid="{3774DE3E-F068-452D-9DDD-FD418FE7698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A3B202-5E55-4B08-952B-5F231CB86999}">
  <sheetPr codeName="Sheet84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19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73" priority="9">
      <formula>MONTH(B10)&lt;&gt;OptionCalendrier1mois</formula>
    </cfRule>
  </conditionalFormatting>
  <conditionalFormatting sqref="J10">
    <cfRule type="containsText" dxfId="572" priority="8" operator="containsText" text="Début">
      <formula>NOT(ISERROR(SEARCH("Début",J10)))</formula>
    </cfRule>
  </conditionalFormatting>
  <conditionalFormatting sqref="B12:H12">
    <cfRule type="expression" dxfId="571" priority="7">
      <formula>MONTH(B12)&lt;&gt;OptionCalendrier1mois</formula>
    </cfRule>
  </conditionalFormatting>
  <conditionalFormatting sqref="B15:H15">
    <cfRule type="expression" dxfId="570" priority="6">
      <formula>MONTH(B15)&lt;&gt;OptionCalendrier1mois</formula>
    </cfRule>
  </conditionalFormatting>
  <conditionalFormatting sqref="B18:H18">
    <cfRule type="expression" dxfId="569" priority="5">
      <formula>MONTH(B18)&lt;&gt;OptionCalendrier1mois</formula>
    </cfRule>
  </conditionalFormatting>
  <conditionalFormatting sqref="C21:E21">
    <cfRule type="expression" dxfId="568" priority="1">
      <formula>MONTH(C21)&lt;&gt;OptionCalendrier1mois</formula>
    </cfRule>
  </conditionalFormatting>
  <conditionalFormatting sqref="I23 B20:H20">
    <cfRule type="expression" dxfId="567" priority="4">
      <formula>MONTH(B20)&lt;&gt;OptionCalendrier1mois</formula>
    </cfRule>
  </conditionalFormatting>
  <conditionalFormatting sqref="F21:H21">
    <cfRule type="expression" dxfId="566" priority="3">
      <formula>MONTH(F21)&lt;&gt;OptionCalendrier1mois</formula>
    </cfRule>
  </conditionalFormatting>
  <conditionalFormatting sqref="B21">
    <cfRule type="expression" dxfId="565" priority="2">
      <formula>MONTH(B21)&lt;&gt;OptionCalendrier1mois</formula>
    </cfRule>
  </conditionalFormatting>
  <dataValidations count="3">
    <dataValidation allowBlank="1" showDropDown="1" showInputMessage="1" showErrorMessage="1" sqref="H3" xr:uid="{C5029618-6392-4983-B267-3692CC70895A}"/>
    <dataValidation allowBlank="1" showInputMessage="1" prompt="Ajoutez des notes quotidiennes ici" sqref="B10 B13 B16 B19 B22" xr:uid="{41B0A069-1C55-4D5E-B35D-CF90E7B95DB2}"/>
    <dataValidation allowBlank="1" showInputMessage="1" prompt="Date" sqref="B9:E9 B8:H8" xr:uid="{20DA0C72-73BE-4ED3-A818-C9C57F2DEDD7}"/>
  </dataValidations>
  <hyperlinks>
    <hyperlink ref="J5" location="Cover!A1" display="Back to Home" xr:uid="{0A0E00C7-570A-44C8-B558-ADDF40CC2B9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A17D65-13C8-45FD-BB53-3C7860A0019B}">
  <sheetPr codeName="Sheet85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19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J5:M5"/>
    <mergeCell ref="B1:H1"/>
    <mergeCell ref="B2:H2"/>
    <mergeCell ref="B25:C25"/>
    <mergeCell ref="D25:E25"/>
  </mergeCells>
  <conditionalFormatting sqref="I10 B11:H11 B14:H14 B17:H17 I20 B13:D13">
    <cfRule type="expression" dxfId="564" priority="9">
      <formula>MONTH(B10)&lt;&gt;OptionCalendrier1mois</formula>
    </cfRule>
  </conditionalFormatting>
  <conditionalFormatting sqref="J10">
    <cfRule type="containsText" dxfId="563" priority="8" operator="containsText" text="Début">
      <formula>NOT(ISERROR(SEARCH("Début",J10)))</formula>
    </cfRule>
  </conditionalFormatting>
  <conditionalFormatting sqref="B12:H12">
    <cfRule type="expression" dxfId="562" priority="7">
      <formula>MONTH(B12)&lt;&gt;OptionCalendrier1mois</formula>
    </cfRule>
  </conditionalFormatting>
  <conditionalFormatting sqref="B15:H15">
    <cfRule type="expression" dxfId="561" priority="6">
      <formula>MONTH(B15)&lt;&gt;OptionCalendrier1mois</formula>
    </cfRule>
  </conditionalFormatting>
  <conditionalFormatting sqref="B18:H18">
    <cfRule type="expression" dxfId="560" priority="5">
      <formula>MONTH(B18)&lt;&gt;OptionCalendrier1mois</formula>
    </cfRule>
  </conditionalFormatting>
  <conditionalFormatting sqref="C21:F21">
    <cfRule type="expression" dxfId="559" priority="1">
      <formula>MONTH(C21)&lt;&gt;OptionCalendrier1mois</formula>
    </cfRule>
  </conditionalFormatting>
  <conditionalFormatting sqref="I23 B20:H20">
    <cfRule type="expression" dxfId="558" priority="4">
      <formula>MONTH(B20)&lt;&gt;OptionCalendrier1mois</formula>
    </cfRule>
  </conditionalFormatting>
  <conditionalFormatting sqref="G21:H21">
    <cfRule type="expression" dxfId="557" priority="3">
      <formula>MONTH(G21)&lt;&gt;OptionCalendrier1mois</formula>
    </cfRule>
  </conditionalFormatting>
  <conditionalFormatting sqref="B21">
    <cfRule type="expression" dxfId="556" priority="2">
      <formula>MONTH(B21)&lt;&gt;OptionCalendrier1mois</formula>
    </cfRule>
  </conditionalFormatting>
  <dataValidations count="3">
    <dataValidation allowBlank="1" showInputMessage="1" prompt="Date" sqref="B9:F9 B8:H8" xr:uid="{A0CD3142-FE4C-4398-81BB-D832944D3E6F}"/>
    <dataValidation allowBlank="1" showInputMessage="1" prompt="Ajoutez des notes quotidiennes ici" sqref="B10 B13 B16 B19 B22" xr:uid="{E4CB8095-9F6A-4CE8-9089-A6D175562528}"/>
    <dataValidation allowBlank="1" showDropDown="1" showInputMessage="1" showErrorMessage="1" sqref="H3" xr:uid="{AFABCAFE-3835-458E-A8E6-86528CBCEB68}"/>
  </dataValidations>
  <hyperlinks>
    <hyperlink ref="J5" location="Cover!A1" display="Back to Home" xr:uid="{C938340B-65E6-4C7F-8E12-03AA3FADDF9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A9C448-8180-4BC3-9D49-A6817AA26DE7}">
  <sheetPr codeName="Sheet8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19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55" priority="9">
      <formula>MONTH(B10)&lt;&gt;OptionCalendrier1mois</formula>
    </cfRule>
  </conditionalFormatting>
  <conditionalFormatting sqref="J10">
    <cfRule type="containsText" dxfId="554" priority="8" operator="containsText" text="Début">
      <formula>NOT(ISERROR(SEARCH("Début",J10)))</formula>
    </cfRule>
  </conditionalFormatting>
  <conditionalFormatting sqref="B12:H12">
    <cfRule type="expression" dxfId="553" priority="7">
      <formula>MONTH(B12)&lt;&gt;OptionCalendrier1mois</formula>
    </cfRule>
  </conditionalFormatting>
  <conditionalFormatting sqref="B15:H15">
    <cfRule type="expression" dxfId="552" priority="6">
      <formula>MONTH(B15)&lt;&gt;OptionCalendrier1mois</formula>
    </cfRule>
  </conditionalFormatting>
  <conditionalFormatting sqref="B18:H18">
    <cfRule type="expression" dxfId="551" priority="5">
      <formula>MONTH(B18)&lt;&gt;OptionCalendrier1mois</formula>
    </cfRule>
  </conditionalFormatting>
  <conditionalFormatting sqref="C21:G21">
    <cfRule type="expression" dxfId="550" priority="1">
      <formula>MONTH(C21)&lt;&gt;OptionCalendrier1mois</formula>
    </cfRule>
  </conditionalFormatting>
  <conditionalFormatting sqref="I23 B20:H20">
    <cfRule type="expression" dxfId="549" priority="4">
      <formula>MONTH(B20)&lt;&gt;OptionCalendrier1mois</formula>
    </cfRule>
  </conditionalFormatting>
  <conditionalFormatting sqref="H21">
    <cfRule type="expression" dxfId="548" priority="3">
      <formula>MONTH(H21)&lt;&gt;OptionCalendrier1mois</formula>
    </cfRule>
  </conditionalFormatting>
  <conditionalFormatting sqref="B21">
    <cfRule type="expression" dxfId="547" priority="2">
      <formula>MONTH(B21)&lt;&gt;OptionCalendrier1mois</formula>
    </cfRule>
  </conditionalFormatting>
  <dataValidations count="3">
    <dataValidation allowBlank="1" showDropDown="1" showInputMessage="1" showErrorMessage="1" sqref="H3" xr:uid="{CF5CDE5D-02C0-4623-979C-0068F876C3A9}"/>
    <dataValidation allowBlank="1" showInputMessage="1" prompt="Ajoutez des notes quotidiennes ici" sqref="B10 B13 B16 B19 B22" xr:uid="{6E9466B0-D998-4CF2-A05D-8E0848A2CBF0}"/>
    <dataValidation allowBlank="1" showInputMessage="1" prompt="Date" sqref="B9:G9 B8:H8" xr:uid="{7F53B97B-B02C-4225-B043-094EA70EB4CA}"/>
  </dataValidations>
  <hyperlinks>
    <hyperlink ref="J5" location="Cover!A1" display="Back to Home" xr:uid="{73F80DA2-23A1-4030-AC56-2DC7BB3591C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2CBF0-6377-4940-9B3A-03479A4AF139}">
  <sheetPr codeName="Sheet8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330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140" t="s">
        <v>19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F23:H23"/>
  </mergeCells>
  <conditionalFormatting sqref="I10 B11:H11 B14:H14 B17:H17 I20 B13:D13">
    <cfRule type="expression" dxfId="546" priority="9">
      <formula>MONTH(B10)&lt;&gt;OptionCalendrier1mois</formula>
    </cfRule>
  </conditionalFormatting>
  <conditionalFormatting sqref="J10">
    <cfRule type="containsText" dxfId="545" priority="8" operator="containsText" text="Début">
      <formula>NOT(ISERROR(SEARCH("Début",J10)))</formula>
    </cfRule>
  </conditionalFormatting>
  <conditionalFormatting sqref="C12:H12">
    <cfRule type="expression" dxfId="544" priority="7">
      <formula>MONTH(C12)&lt;&gt;OptionCalendrier1mois</formula>
    </cfRule>
  </conditionalFormatting>
  <conditionalFormatting sqref="B15:H15">
    <cfRule type="expression" dxfId="543" priority="6">
      <formula>MONTH(B15)&lt;&gt;OptionCalendrier1mois</formula>
    </cfRule>
  </conditionalFormatting>
  <conditionalFormatting sqref="B18:H18">
    <cfRule type="expression" dxfId="542" priority="5">
      <formula>MONTH(B18)&lt;&gt;OptionCalendrier1mois</formula>
    </cfRule>
  </conditionalFormatting>
  <conditionalFormatting sqref="C21:H21">
    <cfRule type="expression" dxfId="541" priority="1">
      <formula>MONTH(C21)&lt;&gt;OptionCalendrier1mois</formula>
    </cfRule>
  </conditionalFormatting>
  <conditionalFormatting sqref="I23 B20:H20">
    <cfRule type="expression" dxfId="540" priority="4">
      <formula>MONTH(B20)&lt;&gt;OptionCalendrier1mois</formula>
    </cfRule>
  </conditionalFormatting>
  <conditionalFormatting sqref="B21">
    <cfRule type="expression" dxfId="539" priority="2">
      <formula>MONTH(B21)&lt;&gt;OptionCalendrier1mois</formula>
    </cfRule>
  </conditionalFormatting>
  <dataValidations count="3">
    <dataValidation allowBlank="1" showInputMessage="1" prompt="Date" sqref="B8:H9" xr:uid="{A3F15620-86D0-402D-AD00-BF907C1C0DB8}"/>
    <dataValidation allowBlank="1" showInputMessage="1" prompt="Ajoutez des notes quotidiennes ici" sqref="B10 B13 B16 B19 B22" xr:uid="{DE4A92FA-8009-46AA-8B32-CB6BC116E5AD}"/>
    <dataValidation allowBlank="1" showDropDown="1" showInputMessage="1" showErrorMessage="1" sqref="H3" xr:uid="{F0E73D81-2B48-4E87-A77F-11718C67339B}"/>
  </dataValidations>
  <hyperlinks>
    <hyperlink ref="J5" location="Cover!A1" display="Back to Home" xr:uid="{B9036BAF-482E-42BF-8556-615F78EF644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01E8C0-31F9-4ED0-A3B6-092DF05DF89B}">
  <sheetPr codeName="Sheet9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38" priority="9">
      <formula>MONTH(B10)&lt;&gt;OptionCalendrier1mois</formula>
    </cfRule>
  </conditionalFormatting>
  <conditionalFormatting sqref="J10">
    <cfRule type="containsText" dxfId="537" priority="8" operator="containsText" text="Début">
      <formula>NOT(ISERROR(SEARCH("Début",J10)))</formula>
    </cfRule>
  </conditionalFormatting>
  <conditionalFormatting sqref="B12:H12">
    <cfRule type="expression" dxfId="536" priority="7">
      <formula>MONTH(B12)&lt;&gt;OptionCalendrier1mois</formula>
    </cfRule>
  </conditionalFormatting>
  <conditionalFormatting sqref="B15:H15">
    <cfRule type="expression" dxfId="535" priority="6">
      <formula>MONTH(B15)&lt;&gt;OptionCalendrier1mois</formula>
    </cfRule>
  </conditionalFormatting>
  <conditionalFormatting sqref="B18:H18">
    <cfRule type="expression" dxfId="534" priority="5">
      <formula>MONTH(B18)&lt;&gt;OptionCalendrier1mois</formula>
    </cfRule>
  </conditionalFormatting>
  <conditionalFormatting sqref="C21:D21">
    <cfRule type="expression" dxfId="533" priority="1">
      <formula>MONTH(C21)&lt;&gt;OptionCalendrier1mois</formula>
    </cfRule>
  </conditionalFormatting>
  <conditionalFormatting sqref="B20:H20 I23">
    <cfRule type="expression" dxfId="532" priority="4">
      <formula>MONTH(B20)&lt;&gt;OptionCalendrier1mois</formula>
    </cfRule>
  </conditionalFormatting>
  <conditionalFormatting sqref="E21:H21">
    <cfRule type="expression" dxfId="531" priority="3">
      <formula>MONTH(E21)&lt;&gt;OptionCalendrier1mois</formula>
    </cfRule>
  </conditionalFormatting>
  <conditionalFormatting sqref="B21">
    <cfRule type="expression" dxfId="530" priority="2">
      <formula>MONTH(B21)&lt;&gt;OptionCalendrier1mois</formula>
    </cfRule>
  </conditionalFormatting>
  <dataValidations count="3">
    <dataValidation allowBlank="1" showDropDown="1" showInputMessage="1" showErrorMessage="1" sqref="H3" xr:uid="{9E8F26FF-9A2B-479D-9EC1-D664ADF76F97}"/>
    <dataValidation allowBlank="1" showInputMessage="1" prompt="Ajoutez des notes quotidiennes ici" sqref="B10 B13 B16 B19 B22" xr:uid="{528BCA8A-75F0-40C0-83ED-BA7FA26DCF7C}"/>
    <dataValidation allowBlank="1" showInputMessage="1" prompt="Date" sqref="B9 B8:H8" xr:uid="{C05BD399-6F47-4725-963F-F699AF49151C}"/>
  </dataValidations>
  <hyperlinks>
    <hyperlink ref="J5" location="Cover!A1" display="Back to Home" xr:uid="{B5BBF6CB-E0FF-4A4C-9F1C-DF1A443845F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C3A8D-379D-4917-B0E0-9FF6A2DA5E86}">
  <sheetPr codeName="Sheet9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29" priority="9">
      <formula>MONTH(B10)&lt;&gt;OptionCalendrier1mois</formula>
    </cfRule>
  </conditionalFormatting>
  <conditionalFormatting sqref="J10">
    <cfRule type="containsText" dxfId="528" priority="8" operator="containsText" text="Début">
      <formula>NOT(ISERROR(SEARCH("Début",J10)))</formula>
    </cfRule>
  </conditionalFormatting>
  <conditionalFormatting sqref="B12:H12">
    <cfRule type="expression" dxfId="527" priority="7">
      <formula>MONTH(B12)&lt;&gt;OptionCalendrier1mois</formula>
    </cfRule>
  </conditionalFormatting>
  <conditionalFormatting sqref="B15:H15">
    <cfRule type="expression" dxfId="526" priority="6">
      <formula>MONTH(B15)&lt;&gt;OptionCalendrier1mois</formula>
    </cfRule>
  </conditionalFormatting>
  <conditionalFormatting sqref="B18:H18">
    <cfRule type="expression" dxfId="525" priority="5">
      <formula>MONTH(B18)&lt;&gt;OptionCalendrier1mois</formula>
    </cfRule>
  </conditionalFormatting>
  <conditionalFormatting sqref="C21:D21">
    <cfRule type="expression" dxfId="524" priority="1">
      <formula>MONTH(C21)&lt;&gt;OptionCalendrier1mois</formula>
    </cfRule>
  </conditionalFormatting>
  <conditionalFormatting sqref="B20:H20 I23">
    <cfRule type="expression" dxfId="523" priority="4">
      <formula>MONTH(B20)&lt;&gt;OptionCalendrier1mois</formula>
    </cfRule>
  </conditionalFormatting>
  <conditionalFormatting sqref="E21:H21">
    <cfRule type="expression" dxfId="522" priority="3">
      <formula>MONTH(E21)&lt;&gt;OptionCalendrier1mois</formula>
    </cfRule>
  </conditionalFormatting>
  <conditionalFormatting sqref="B21">
    <cfRule type="expression" dxfId="521" priority="2">
      <formula>MONTH(B21)&lt;&gt;OptionCalendrier1mois</formula>
    </cfRule>
  </conditionalFormatting>
  <dataValidations count="3">
    <dataValidation allowBlank="1" showInputMessage="1" prompt="Date" sqref="B9:C9 B8:H8" xr:uid="{1251E655-41F4-4E87-B060-ABC024CE8808}"/>
    <dataValidation allowBlank="1" showInputMessage="1" prompt="Ajoutez des notes quotidiennes ici" sqref="B10 B13 B16 B19 B22" xr:uid="{4EA5FC9B-A762-4DD6-8A7C-B1EDFB97A790}"/>
    <dataValidation allowBlank="1" showDropDown="1" showInputMessage="1" showErrorMessage="1" sqref="H3" xr:uid="{2D74E786-BCD6-4CCC-A478-6046B387ECAD}"/>
  </dataValidations>
  <hyperlinks>
    <hyperlink ref="J5" location="Cover!A1" display="Back to Home" xr:uid="{BF68E8CD-E2D0-4718-9FA8-55AF5C4FE6A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04BD08-0298-424C-9734-575B7A3EA41A}">
  <sheetPr codeName="Sheet9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20" priority="9">
      <formula>MONTH(B10)&lt;&gt;OptionCalendrier1mois</formula>
    </cfRule>
  </conditionalFormatting>
  <conditionalFormatting sqref="J10">
    <cfRule type="containsText" dxfId="519" priority="8" operator="containsText" text="Début">
      <formula>NOT(ISERROR(SEARCH("Début",J10)))</formula>
    </cfRule>
  </conditionalFormatting>
  <conditionalFormatting sqref="B12:H12">
    <cfRule type="expression" dxfId="518" priority="7">
      <formula>MONTH(B12)&lt;&gt;OptionCalendrier1mois</formula>
    </cfRule>
  </conditionalFormatting>
  <conditionalFormatting sqref="B15:H15">
    <cfRule type="expression" dxfId="517" priority="6">
      <formula>MONTH(B15)&lt;&gt;OptionCalendrier1mois</formula>
    </cfRule>
  </conditionalFormatting>
  <conditionalFormatting sqref="B18:H18">
    <cfRule type="expression" dxfId="516" priority="5">
      <formula>MONTH(B18)&lt;&gt;OptionCalendrier1mois</formula>
    </cfRule>
  </conditionalFormatting>
  <conditionalFormatting sqref="C21:D21">
    <cfRule type="expression" dxfId="515" priority="1">
      <formula>MONTH(C21)&lt;&gt;OptionCalendrier1mois</formula>
    </cfRule>
  </conditionalFormatting>
  <conditionalFormatting sqref="I23 B20:H20">
    <cfRule type="expression" dxfId="514" priority="4">
      <formula>MONTH(B20)&lt;&gt;OptionCalendrier1mois</formula>
    </cfRule>
  </conditionalFormatting>
  <conditionalFormatting sqref="E21:H21">
    <cfRule type="expression" dxfId="513" priority="3">
      <formula>MONTH(E21)&lt;&gt;OptionCalendrier1mois</formula>
    </cfRule>
  </conditionalFormatting>
  <conditionalFormatting sqref="B21">
    <cfRule type="expression" dxfId="512" priority="2">
      <formula>MONTH(B21)&lt;&gt;OptionCalendrier1mois</formula>
    </cfRule>
  </conditionalFormatting>
  <dataValidations count="3">
    <dataValidation allowBlank="1" showDropDown="1" showInputMessage="1" showErrorMessage="1" sqref="H3" xr:uid="{FFA0413F-AD28-460C-AF3E-813E753EE98E}"/>
    <dataValidation allowBlank="1" showInputMessage="1" prompt="Ajoutez des notes quotidiennes ici" sqref="B10 B13 B16 B19 B22" xr:uid="{3488ED22-3699-4210-8EED-1C41B7286C21}"/>
    <dataValidation allowBlank="1" showInputMessage="1" prompt="Date" sqref="B9:D9 B8:H8" xr:uid="{D49648E0-45F9-402A-833E-6C3380843F7F}"/>
  </dataValidations>
  <hyperlinks>
    <hyperlink ref="J5" location="Cover!A1" display="Back to Home" xr:uid="{48A7A4F9-8A73-4E30-A14A-1E54B88F4BB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34E5F-718E-4E3B-B57C-2D8FF4D884EA}">
  <sheetPr codeName="Sheet98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19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511" priority="9">
      <formula>MONTH(B10)&lt;&gt;OptionCalendrier1mois</formula>
    </cfRule>
  </conditionalFormatting>
  <conditionalFormatting sqref="J10">
    <cfRule type="containsText" dxfId="510" priority="8" operator="containsText" text="Début">
      <formula>NOT(ISERROR(SEARCH("Début",J10)))</formula>
    </cfRule>
  </conditionalFormatting>
  <conditionalFormatting sqref="B12:H12">
    <cfRule type="expression" dxfId="509" priority="7">
      <formula>MONTH(B12)&lt;&gt;OptionCalendrier1mois</formula>
    </cfRule>
  </conditionalFormatting>
  <conditionalFormatting sqref="B15:H15">
    <cfRule type="expression" dxfId="508" priority="6">
      <formula>MONTH(B15)&lt;&gt;OptionCalendrier1mois</formula>
    </cfRule>
  </conditionalFormatting>
  <conditionalFormatting sqref="B18:H18">
    <cfRule type="expression" dxfId="507" priority="5">
      <formula>MONTH(B18)&lt;&gt;OptionCalendrier1mois</formula>
    </cfRule>
  </conditionalFormatting>
  <conditionalFormatting sqref="C21:E21">
    <cfRule type="expression" dxfId="506" priority="1">
      <formula>MONTH(C21)&lt;&gt;OptionCalendrier1mois</formula>
    </cfRule>
  </conditionalFormatting>
  <conditionalFormatting sqref="I23 B20:H20">
    <cfRule type="expression" dxfId="505" priority="4">
      <formula>MONTH(B20)&lt;&gt;OptionCalendrier1mois</formula>
    </cfRule>
  </conditionalFormatting>
  <conditionalFormatting sqref="F21:H21">
    <cfRule type="expression" dxfId="504" priority="3">
      <formula>MONTH(F21)&lt;&gt;OptionCalendrier1mois</formula>
    </cfRule>
  </conditionalFormatting>
  <conditionalFormatting sqref="B21">
    <cfRule type="expression" dxfId="503" priority="2">
      <formula>MONTH(B21)&lt;&gt;OptionCalendrier1mois</formula>
    </cfRule>
  </conditionalFormatting>
  <dataValidations count="3">
    <dataValidation allowBlank="1" showInputMessage="1" prompt="Date" sqref="B9:E9 B8:H8" xr:uid="{6DBA9A9E-DE7C-46A5-8EF6-C6E620604A66}"/>
    <dataValidation allowBlank="1" showInputMessage="1" prompt="Ajoutez des notes quotidiennes ici" sqref="B10 B13 B16 B19 B22" xr:uid="{8ECDC6F0-45E4-487B-83B4-2FD3D5CCF3C2}"/>
    <dataValidation allowBlank="1" showDropDown="1" showInputMessage="1" showErrorMessage="1" sqref="H3" xr:uid="{BFF1BDE7-F400-4FB4-9824-68C4129B309E}"/>
  </dataValidations>
  <hyperlinks>
    <hyperlink ref="J5" location="Cover!A1" display="Back to Home" xr:uid="{0CAA3DB3-A93E-4B9B-B2CE-A272EF6F741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18BE-46F3-4213-B20F-7A3C19380275}">
  <sheetPr codeName="Sheet99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1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19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J5:M5"/>
    <mergeCell ref="B25:C25"/>
    <mergeCell ref="D25:E25"/>
  </mergeCells>
  <conditionalFormatting sqref="I10 B11:H11 B14:H14 B17:H17 I20 B13:D13">
    <cfRule type="expression" dxfId="502" priority="9">
      <formula>MONTH(B10)&lt;&gt;OptionCalendrier1mois</formula>
    </cfRule>
  </conditionalFormatting>
  <conditionalFormatting sqref="J10">
    <cfRule type="containsText" dxfId="501" priority="8" operator="containsText" text="Début">
      <formula>NOT(ISERROR(SEARCH("Début",J10)))</formula>
    </cfRule>
  </conditionalFormatting>
  <conditionalFormatting sqref="B12:H12">
    <cfRule type="expression" dxfId="500" priority="7">
      <formula>MONTH(B12)&lt;&gt;OptionCalendrier1mois</formula>
    </cfRule>
  </conditionalFormatting>
  <conditionalFormatting sqref="B15:H15">
    <cfRule type="expression" dxfId="499" priority="6">
      <formula>MONTH(B15)&lt;&gt;OptionCalendrier1mois</formula>
    </cfRule>
  </conditionalFormatting>
  <conditionalFormatting sqref="B18:H18">
    <cfRule type="expression" dxfId="498" priority="5">
      <formula>MONTH(B18)&lt;&gt;OptionCalendrier1mois</formula>
    </cfRule>
  </conditionalFormatting>
  <conditionalFormatting sqref="C21:F21">
    <cfRule type="expression" dxfId="497" priority="1">
      <formula>MONTH(C21)&lt;&gt;OptionCalendrier1mois</formula>
    </cfRule>
  </conditionalFormatting>
  <conditionalFormatting sqref="I23 B20:H20">
    <cfRule type="expression" dxfId="496" priority="4">
      <formula>MONTH(B20)&lt;&gt;OptionCalendrier1mois</formula>
    </cfRule>
  </conditionalFormatting>
  <conditionalFormatting sqref="G21:H21">
    <cfRule type="expression" dxfId="495" priority="3">
      <formula>MONTH(G21)&lt;&gt;OptionCalendrier1mois</formula>
    </cfRule>
  </conditionalFormatting>
  <conditionalFormatting sqref="B21">
    <cfRule type="expression" dxfId="494" priority="2">
      <formula>MONTH(B21)&lt;&gt;OptionCalendrier1mois</formula>
    </cfRule>
  </conditionalFormatting>
  <dataValidations count="3">
    <dataValidation allowBlank="1" showDropDown="1" showInputMessage="1" showErrorMessage="1" sqref="H3" xr:uid="{BD7E79E3-F6E3-469C-A4D0-FBE12D571743}"/>
    <dataValidation allowBlank="1" showInputMessage="1" prompt="Ajoutez des notes quotidiennes ici" sqref="B10 B13 B16 B19 B22" xr:uid="{0009274B-F8AC-4775-8BDA-08914E3E1C63}"/>
    <dataValidation allowBlank="1" showInputMessage="1" prompt="Date" sqref="B9:F9 B8:H8" xr:uid="{407F22CB-F595-4AD4-B7D3-C01B44BAA441}"/>
  </dataValidations>
  <hyperlinks>
    <hyperlink ref="J5" location="Cover!A1" display="Back to Home" xr:uid="{9531D0BD-F4B2-4D0B-AA9B-AF6FEBF693A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00AB9C-2993-407F-9837-B5D024B8F2C6}">
  <sheetPr codeName="Sheet10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1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19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93" priority="9">
      <formula>MONTH(B10)&lt;&gt;OptionCalendrier1mois</formula>
    </cfRule>
  </conditionalFormatting>
  <conditionalFormatting sqref="J10">
    <cfRule type="containsText" dxfId="492" priority="8" operator="containsText" text="Début">
      <formula>NOT(ISERROR(SEARCH("Début",J10)))</formula>
    </cfRule>
  </conditionalFormatting>
  <conditionalFormatting sqref="B12:H12">
    <cfRule type="expression" dxfId="491" priority="7">
      <formula>MONTH(B12)&lt;&gt;OptionCalendrier1mois</formula>
    </cfRule>
  </conditionalFormatting>
  <conditionalFormatting sqref="B15:H15">
    <cfRule type="expression" dxfId="490" priority="6">
      <formula>MONTH(B15)&lt;&gt;OptionCalendrier1mois</formula>
    </cfRule>
  </conditionalFormatting>
  <conditionalFormatting sqref="B18:H18">
    <cfRule type="expression" dxfId="489" priority="5">
      <formula>MONTH(B18)&lt;&gt;OptionCalendrier1mois</formula>
    </cfRule>
  </conditionalFormatting>
  <conditionalFormatting sqref="C21:G21">
    <cfRule type="expression" dxfId="488" priority="1">
      <formula>MONTH(C21)&lt;&gt;OptionCalendrier1mois</formula>
    </cfRule>
  </conditionalFormatting>
  <conditionalFormatting sqref="I23 B20:H20">
    <cfRule type="expression" dxfId="487" priority="4">
      <formula>MONTH(B20)&lt;&gt;OptionCalendrier1mois</formula>
    </cfRule>
  </conditionalFormatting>
  <conditionalFormatting sqref="H21">
    <cfRule type="expression" dxfId="486" priority="3">
      <formula>MONTH(H21)&lt;&gt;OptionCalendrier1mois</formula>
    </cfRule>
  </conditionalFormatting>
  <conditionalFormatting sqref="B21">
    <cfRule type="expression" dxfId="485" priority="2">
      <formula>MONTH(B21)&lt;&gt;OptionCalendrier1mois</formula>
    </cfRule>
  </conditionalFormatting>
  <dataValidations count="3">
    <dataValidation allowBlank="1" showInputMessage="1" prompt="Date" sqref="B9:G9 B8:H8" xr:uid="{E07387B2-6402-4B1E-995E-599734F85E22}"/>
    <dataValidation allowBlank="1" showInputMessage="1" prompt="Ajoutez des notes quotidiennes ici" sqref="B10 B13 B16 B22" xr:uid="{10E5ECBB-8BE1-4612-84C5-5B4CDAE0AEDF}"/>
    <dataValidation allowBlank="1" showDropDown="1" showInputMessage="1" showErrorMessage="1" sqref="H3" xr:uid="{C7515454-9E37-46D6-8A58-88A61E668576}"/>
  </dataValidations>
  <hyperlinks>
    <hyperlink ref="J5" location="Cover!A1" display="Back to Home" xr:uid="{46D697D5-4EEA-4D30-B04B-30C1C6D7CD9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4858EF-3D27-41AA-9B9F-F7FE66D8B6C8}">
  <sheetPr codeName="Sheet10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331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140" t="s">
        <v>19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B13:D13">
    <cfRule type="expression" dxfId="484" priority="8">
      <formula>MONTH(B10)&lt;&gt;OptionCalendrier1mois</formula>
    </cfRule>
  </conditionalFormatting>
  <conditionalFormatting sqref="J10">
    <cfRule type="containsText" dxfId="483" priority="7" operator="containsText" text="Début">
      <formula>NOT(ISERROR(SEARCH("Début",J10)))</formula>
    </cfRule>
  </conditionalFormatting>
  <conditionalFormatting sqref="C12:H12">
    <cfRule type="expression" dxfId="482" priority="6">
      <formula>MONTH(C12)&lt;&gt;OptionCalendrier1mois</formula>
    </cfRule>
  </conditionalFormatting>
  <conditionalFormatting sqref="B15:H15">
    <cfRule type="expression" dxfId="481" priority="5">
      <formula>MONTH(B15)&lt;&gt;OptionCalendrier1mois</formula>
    </cfRule>
  </conditionalFormatting>
  <conditionalFormatting sqref="B18:H18">
    <cfRule type="expression" dxfId="480" priority="4">
      <formula>MONTH(B18)&lt;&gt;OptionCalendrier1mois</formula>
    </cfRule>
  </conditionalFormatting>
  <conditionalFormatting sqref="C21:H21">
    <cfRule type="expression" dxfId="479" priority="1">
      <formula>MONTH(C21)&lt;&gt;OptionCalendrier1mois</formula>
    </cfRule>
  </conditionalFormatting>
  <conditionalFormatting sqref="I23 B20:H20">
    <cfRule type="expression" dxfId="478" priority="3">
      <formula>MONTH(B20)&lt;&gt;OptionCalendrier1mois</formula>
    </cfRule>
  </conditionalFormatting>
  <conditionalFormatting sqref="B21">
    <cfRule type="expression" dxfId="477" priority="2">
      <formula>MONTH(B21)&lt;&gt;OptionCalendrier1mois</formula>
    </cfRule>
  </conditionalFormatting>
  <dataValidations count="3">
    <dataValidation allowBlank="1" showDropDown="1" showInputMessage="1" showErrorMessage="1" sqref="H3" xr:uid="{315B950B-2890-42F9-966B-96392EBC2656}"/>
    <dataValidation allowBlank="1" showInputMessage="1" prompt="Ajoutez des notes quotidiennes ici" sqref="B10 B13 B16 B19 B22" xr:uid="{5F55DF42-54A2-4555-ACCC-EC6E897D124D}"/>
    <dataValidation allowBlank="1" showInputMessage="1" prompt="Date" sqref="B8:H9" xr:uid="{15712C8F-4D65-4C38-8D3C-18AB3B5E7F39}"/>
  </dataValidations>
  <hyperlinks>
    <hyperlink ref="J5" location="Cover!A1" display="Back to Home" xr:uid="{C4F449E4-18E4-4408-B03E-C4C443E3AC2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6FA0A6-AAA9-461F-9588-4DBDA692D4B5}">
  <sheetPr codeName="Sheet10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9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76" priority="9">
      <formula>MONTH(B10)&lt;&gt;OptionCalendrier1mois</formula>
    </cfRule>
  </conditionalFormatting>
  <conditionalFormatting sqref="J10">
    <cfRule type="containsText" dxfId="475" priority="8" operator="containsText" text="Début">
      <formula>NOT(ISERROR(SEARCH("Début",J10)))</formula>
    </cfRule>
  </conditionalFormatting>
  <conditionalFormatting sqref="B12:H12">
    <cfRule type="expression" dxfId="474" priority="7">
      <formula>MONTH(B12)&lt;&gt;OptionCalendrier1mois</formula>
    </cfRule>
  </conditionalFormatting>
  <conditionalFormatting sqref="B15:H15">
    <cfRule type="expression" dxfId="473" priority="6">
      <formula>MONTH(B15)&lt;&gt;OptionCalendrier1mois</formula>
    </cfRule>
  </conditionalFormatting>
  <conditionalFormatting sqref="B18:H18">
    <cfRule type="expression" dxfId="472" priority="5">
      <formula>MONTH(B18)&lt;&gt;OptionCalendrier1mois</formula>
    </cfRule>
  </conditionalFormatting>
  <conditionalFormatting sqref="C21:D21">
    <cfRule type="expression" dxfId="471" priority="1">
      <formula>MONTH(C21)&lt;&gt;OptionCalendrier1mois</formula>
    </cfRule>
  </conditionalFormatting>
  <conditionalFormatting sqref="B20:H20 I23">
    <cfRule type="expression" dxfId="470" priority="4">
      <formula>MONTH(B20)&lt;&gt;OptionCalendrier1mois</formula>
    </cfRule>
  </conditionalFormatting>
  <conditionalFormatting sqref="E21:H21">
    <cfRule type="expression" dxfId="469" priority="3">
      <formula>MONTH(E21)&lt;&gt;OptionCalendrier1mois</formula>
    </cfRule>
  </conditionalFormatting>
  <conditionalFormatting sqref="B21">
    <cfRule type="expression" dxfId="468" priority="2">
      <formula>MONTH(B21)&lt;&gt;OptionCalendrier1mois</formula>
    </cfRule>
  </conditionalFormatting>
  <dataValidations count="3">
    <dataValidation allowBlank="1" showInputMessage="1" prompt="Date" sqref="B9 B8:H8" xr:uid="{57E1FD38-508C-4BEF-9127-FE28AA3EB700}"/>
    <dataValidation allowBlank="1" showInputMessage="1" prompt="Ajoutez des notes quotidiennes ici" sqref="B10 B13 B16 B19 B22" xr:uid="{FAEEE9A9-02D0-4431-8EC7-416713E11476}"/>
    <dataValidation allowBlank="1" showDropDown="1" showInputMessage="1" showErrorMessage="1" sqref="H3" xr:uid="{F3C0BDD2-9AF1-44BF-A59F-C1BD843B0DB5}"/>
  </dataValidations>
  <hyperlinks>
    <hyperlink ref="J5" location="Cover!A1" display="Back to Home" xr:uid="{92D9116C-78ED-4D4F-BAA9-AC936FE0CE8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AD47C-00C7-4981-AB3D-D56F6B427495}">
  <sheetPr codeName="Sheet11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67" priority="9">
      <formula>MONTH(B10)&lt;&gt;OptionCalendrier1mois</formula>
    </cfRule>
  </conditionalFormatting>
  <conditionalFormatting sqref="J10">
    <cfRule type="containsText" dxfId="466" priority="8" operator="containsText" text="Début">
      <formula>NOT(ISERROR(SEARCH("Début",J10)))</formula>
    </cfRule>
  </conditionalFormatting>
  <conditionalFormatting sqref="B12:H12">
    <cfRule type="expression" dxfId="465" priority="7">
      <formula>MONTH(B12)&lt;&gt;OptionCalendrier1mois</formula>
    </cfRule>
  </conditionalFormatting>
  <conditionalFormatting sqref="B15:H15">
    <cfRule type="expression" dxfId="464" priority="6">
      <formula>MONTH(B15)&lt;&gt;OptionCalendrier1mois</formula>
    </cfRule>
  </conditionalFormatting>
  <conditionalFormatting sqref="B18:H18">
    <cfRule type="expression" dxfId="463" priority="5">
      <formula>MONTH(B18)&lt;&gt;OptionCalendrier1mois</formula>
    </cfRule>
  </conditionalFormatting>
  <conditionalFormatting sqref="C21:D21">
    <cfRule type="expression" dxfId="462" priority="1">
      <formula>MONTH(C21)&lt;&gt;OptionCalendrier1mois</formula>
    </cfRule>
  </conditionalFormatting>
  <conditionalFormatting sqref="B20:H20 I23">
    <cfRule type="expression" dxfId="461" priority="4">
      <formula>MONTH(B20)&lt;&gt;OptionCalendrier1mois</formula>
    </cfRule>
  </conditionalFormatting>
  <conditionalFormatting sqref="E21:H21">
    <cfRule type="expression" dxfId="460" priority="3">
      <formula>MONTH(E21)&lt;&gt;OptionCalendrier1mois</formula>
    </cfRule>
  </conditionalFormatting>
  <conditionalFormatting sqref="B21">
    <cfRule type="expression" dxfId="459" priority="2">
      <formula>MONTH(B21)&lt;&gt;OptionCalendrier1mois</formula>
    </cfRule>
  </conditionalFormatting>
  <dataValidations count="3">
    <dataValidation allowBlank="1" showDropDown="1" showInputMessage="1" showErrorMessage="1" sqref="H3" xr:uid="{5D1252AF-2F1D-40E4-B06C-9BE61CC50C27}"/>
    <dataValidation allowBlank="1" showInputMessage="1" prompt="Ajoutez des notes quotidiennes ici" sqref="B10 B13 B16 B19 B22" xr:uid="{7DC902EE-3897-4FE3-9B99-EDB36FABE9EC}"/>
    <dataValidation allowBlank="1" showInputMessage="1" prompt="Date" sqref="B9:C9 B8:H8" xr:uid="{1F49FB71-26E6-4E9F-8016-23C74FF437BB}"/>
  </dataValidations>
  <hyperlinks>
    <hyperlink ref="J5" location="Cover!A1" display="Back to Home" xr:uid="{D617E545-D097-4AC9-8CCB-CB4E622564F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A30AC3-AC03-4A05-928D-D6C91296C17D}">
  <sheetPr codeName="Sheet11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9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58" priority="9">
      <formula>MONTH(B10)&lt;&gt;OptionCalendrier1mois</formula>
    </cfRule>
  </conditionalFormatting>
  <conditionalFormatting sqref="J10">
    <cfRule type="containsText" dxfId="457" priority="8" operator="containsText" text="Début">
      <formula>NOT(ISERROR(SEARCH("Début",J10)))</formula>
    </cfRule>
  </conditionalFormatting>
  <conditionalFormatting sqref="B12:H12">
    <cfRule type="expression" dxfId="456" priority="7">
      <formula>MONTH(B12)&lt;&gt;OptionCalendrier1mois</formula>
    </cfRule>
  </conditionalFormatting>
  <conditionalFormatting sqref="B15:H15">
    <cfRule type="expression" dxfId="455" priority="6">
      <formula>MONTH(B15)&lt;&gt;OptionCalendrier1mois</formula>
    </cfRule>
  </conditionalFormatting>
  <conditionalFormatting sqref="B18:H18">
    <cfRule type="expression" dxfId="454" priority="5">
      <formula>MONTH(B18)&lt;&gt;OptionCalendrier1mois</formula>
    </cfRule>
  </conditionalFormatting>
  <conditionalFormatting sqref="C21:D21">
    <cfRule type="expression" dxfId="453" priority="1">
      <formula>MONTH(C21)&lt;&gt;OptionCalendrier1mois</formula>
    </cfRule>
  </conditionalFormatting>
  <conditionalFormatting sqref="I23 B20:H20">
    <cfRule type="expression" dxfId="452" priority="4">
      <formula>MONTH(B20)&lt;&gt;OptionCalendrier1mois</formula>
    </cfRule>
  </conditionalFormatting>
  <conditionalFormatting sqref="E21:H21">
    <cfRule type="expression" dxfId="451" priority="3">
      <formula>MONTH(E21)&lt;&gt;OptionCalendrier1mois</formula>
    </cfRule>
  </conditionalFormatting>
  <conditionalFormatting sqref="B21">
    <cfRule type="expression" dxfId="450" priority="2">
      <formula>MONTH(B21)&lt;&gt;OptionCalendrier1mois</formula>
    </cfRule>
  </conditionalFormatting>
  <dataValidations count="3">
    <dataValidation allowBlank="1" showInputMessage="1" prompt="Date" sqref="B9:D9 B8:H8" xr:uid="{46B49729-7A6B-485E-8E8D-E4E8FE322394}"/>
    <dataValidation allowBlank="1" showInputMessage="1" prompt="Ajoutez des notes quotidiennes ici" sqref="B10 B13 B16 B19 B22" xr:uid="{B4FEEE00-FF1C-43D6-B09D-9DE16E83E76B}"/>
    <dataValidation allowBlank="1" showDropDown="1" showInputMessage="1" showErrorMessage="1" sqref="H3" xr:uid="{C060A7E8-F0FE-4B54-AAC2-B1C6BA76A8A8}"/>
  </dataValidations>
  <hyperlinks>
    <hyperlink ref="J5" location="Cover!A1" display="Back to Home" xr:uid="{81E228D2-93C3-4041-AFB4-80E2CCAF422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90BEE4-373E-481F-B051-73A8E10D2EB3}">
  <sheetPr codeName="Sheet11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19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49" priority="9">
      <formula>MONTH(B10)&lt;&gt;OptionCalendrier1mois</formula>
    </cfRule>
  </conditionalFormatting>
  <conditionalFormatting sqref="J10">
    <cfRule type="containsText" dxfId="448" priority="8" operator="containsText" text="Début">
      <formula>NOT(ISERROR(SEARCH("Début",J10)))</formula>
    </cfRule>
  </conditionalFormatting>
  <conditionalFormatting sqref="B12:H12">
    <cfRule type="expression" dxfId="447" priority="7">
      <formula>MONTH(B12)&lt;&gt;OptionCalendrier1mois</formula>
    </cfRule>
  </conditionalFormatting>
  <conditionalFormatting sqref="B15:H15">
    <cfRule type="expression" dxfId="446" priority="6">
      <formula>MONTH(B15)&lt;&gt;OptionCalendrier1mois</formula>
    </cfRule>
  </conditionalFormatting>
  <conditionalFormatting sqref="B18:H18">
    <cfRule type="expression" dxfId="445" priority="5">
      <formula>MONTH(B18)&lt;&gt;OptionCalendrier1mois</formula>
    </cfRule>
  </conditionalFormatting>
  <conditionalFormatting sqref="C21:E21">
    <cfRule type="expression" dxfId="444" priority="1">
      <formula>MONTH(C21)&lt;&gt;OptionCalendrier1mois</formula>
    </cfRule>
  </conditionalFormatting>
  <conditionalFormatting sqref="I23 B20:H20">
    <cfRule type="expression" dxfId="443" priority="4">
      <formula>MONTH(B20)&lt;&gt;OptionCalendrier1mois</formula>
    </cfRule>
  </conditionalFormatting>
  <conditionalFormatting sqref="F21:H21">
    <cfRule type="expression" dxfId="442" priority="3">
      <formula>MONTH(F21)&lt;&gt;OptionCalendrier1mois</formula>
    </cfRule>
  </conditionalFormatting>
  <conditionalFormatting sqref="B21">
    <cfRule type="expression" dxfId="441" priority="2">
      <formula>MONTH(B21)&lt;&gt;OptionCalendrier1mois</formula>
    </cfRule>
  </conditionalFormatting>
  <dataValidations count="3">
    <dataValidation allowBlank="1" showDropDown="1" showInputMessage="1" showErrorMessage="1" sqref="H3" xr:uid="{8CF12400-BDEC-4DED-ADB0-5F0DE5CCB105}"/>
    <dataValidation allowBlank="1" showInputMessage="1" prompt="Ajoutez des notes quotidiennes ici" sqref="B10 B13 B16 B19 B22" xr:uid="{36995A56-7DF0-41F5-9B63-C68EC70FAAF7}"/>
    <dataValidation allowBlank="1" showInputMessage="1" prompt="Date" sqref="B9:E9 B8:H8" xr:uid="{0A9B2874-1CF7-4BD7-A514-C3506777860D}"/>
  </dataValidations>
  <hyperlinks>
    <hyperlink ref="J5" location="Cover!A1" display="Back to Home" xr:uid="{2AC24D13-B068-418D-B89E-BAC866D2DF47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E53810-D3CC-4A28-B5ED-ED0D012C096A}">
  <sheetPr codeName="Sheet12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19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J5:M5"/>
    <mergeCell ref="B25:C25"/>
    <mergeCell ref="D25:E25"/>
  </mergeCells>
  <conditionalFormatting sqref="I10 B11:H11 B14:H14 B17:H17 I20 B13:D13">
    <cfRule type="expression" dxfId="440" priority="9">
      <formula>MONTH(B10)&lt;&gt;OptionCalendrier1mois</formula>
    </cfRule>
  </conditionalFormatting>
  <conditionalFormatting sqref="J10">
    <cfRule type="containsText" dxfId="439" priority="8" operator="containsText" text="Début">
      <formula>NOT(ISERROR(SEARCH("Début",J10)))</formula>
    </cfRule>
  </conditionalFormatting>
  <conditionalFormatting sqref="B12:H12">
    <cfRule type="expression" dxfId="438" priority="7">
      <formula>MONTH(B12)&lt;&gt;OptionCalendrier1mois</formula>
    </cfRule>
  </conditionalFormatting>
  <conditionalFormatting sqref="B15:H15">
    <cfRule type="expression" dxfId="437" priority="6">
      <formula>MONTH(B15)&lt;&gt;OptionCalendrier1mois</formula>
    </cfRule>
  </conditionalFormatting>
  <conditionalFormatting sqref="B18:H18">
    <cfRule type="expression" dxfId="436" priority="5">
      <formula>MONTH(B18)&lt;&gt;OptionCalendrier1mois</formula>
    </cfRule>
  </conditionalFormatting>
  <conditionalFormatting sqref="C21:F21">
    <cfRule type="expression" dxfId="435" priority="1">
      <formula>MONTH(C21)&lt;&gt;OptionCalendrier1mois</formula>
    </cfRule>
  </conditionalFormatting>
  <conditionalFormatting sqref="I23 B20:H20">
    <cfRule type="expression" dxfId="434" priority="4">
      <formula>MONTH(B20)&lt;&gt;OptionCalendrier1mois</formula>
    </cfRule>
  </conditionalFormatting>
  <conditionalFormatting sqref="G21:H21">
    <cfRule type="expression" dxfId="433" priority="3">
      <formula>MONTH(G21)&lt;&gt;OptionCalendrier1mois</formula>
    </cfRule>
  </conditionalFormatting>
  <conditionalFormatting sqref="B21">
    <cfRule type="expression" dxfId="432" priority="2">
      <formula>MONTH(B21)&lt;&gt;OptionCalendrier1mois</formula>
    </cfRule>
  </conditionalFormatting>
  <dataValidations count="3">
    <dataValidation allowBlank="1" showInputMessage="1" prompt="Date" sqref="B9:F9 B8:H8" xr:uid="{7BB426CA-2789-4F14-8A1C-B0067C4FDA1C}"/>
    <dataValidation allowBlank="1" showInputMessage="1" prompt="Ajoutez des notes quotidiennes ici" sqref="B10 B13 B16 B19 B22" xr:uid="{6499F3E7-E61D-4497-9B83-D4DD42EA3AAA}"/>
    <dataValidation allowBlank="1" showDropDown="1" showInputMessage="1" showErrorMessage="1" sqref="H3" xr:uid="{D514BCB5-2DA1-4B42-A363-8867F04058F7}"/>
  </dataValidations>
  <hyperlinks>
    <hyperlink ref="J5" location="Cover!A1" display="Back to Home" xr:uid="{DF77354A-0D4A-4619-84B6-8051A8F68A9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7CA357-0D06-44A3-9014-905C0A28D331}">
  <sheetPr codeName="Sheet12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19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431" priority="9">
      <formula>MONTH(B10)&lt;&gt;OptionCalendrier1mois</formula>
    </cfRule>
  </conditionalFormatting>
  <conditionalFormatting sqref="J10">
    <cfRule type="containsText" dxfId="430" priority="8" operator="containsText" text="Début">
      <formula>NOT(ISERROR(SEARCH("Début",J10)))</formula>
    </cfRule>
  </conditionalFormatting>
  <conditionalFormatting sqref="B12:H12">
    <cfRule type="expression" dxfId="429" priority="7">
      <formula>MONTH(B12)&lt;&gt;OptionCalendrier1mois</formula>
    </cfRule>
  </conditionalFormatting>
  <conditionalFormatting sqref="B15:H15">
    <cfRule type="expression" dxfId="428" priority="6">
      <formula>MONTH(B15)&lt;&gt;OptionCalendrier1mois</formula>
    </cfRule>
  </conditionalFormatting>
  <conditionalFormatting sqref="B18:H18">
    <cfRule type="expression" dxfId="427" priority="5">
      <formula>MONTH(B18)&lt;&gt;OptionCalendrier1mois</formula>
    </cfRule>
  </conditionalFormatting>
  <conditionalFormatting sqref="C21:G21">
    <cfRule type="expression" dxfId="426" priority="1">
      <formula>MONTH(C21)&lt;&gt;OptionCalendrier1mois</formula>
    </cfRule>
  </conditionalFormatting>
  <conditionalFormatting sqref="I23 B20:H20">
    <cfRule type="expression" dxfId="425" priority="4">
      <formula>MONTH(B20)&lt;&gt;OptionCalendrier1mois</formula>
    </cfRule>
  </conditionalFormatting>
  <conditionalFormatting sqref="H21">
    <cfRule type="expression" dxfId="424" priority="3">
      <formula>MONTH(H21)&lt;&gt;OptionCalendrier1mois</formula>
    </cfRule>
  </conditionalFormatting>
  <conditionalFormatting sqref="B21">
    <cfRule type="expression" dxfId="423" priority="2">
      <formula>MONTH(B21)&lt;&gt;OptionCalendrier1mois</formula>
    </cfRule>
  </conditionalFormatting>
  <dataValidations count="3">
    <dataValidation allowBlank="1" showDropDown="1" showInputMessage="1" showErrorMessage="1" sqref="H3" xr:uid="{FDC705CE-6EA9-41AA-B514-86FEA7A415E8}"/>
    <dataValidation allowBlank="1" showInputMessage="1" prompt="Ajoutez des notes quotidiennes ici" sqref="B10 B13 B16 B19 B22" xr:uid="{5424B619-AD17-4E09-8567-0B08EFB38B8E}"/>
    <dataValidation allowBlank="1" showInputMessage="1" prompt="Date" sqref="B9:G9 B8:H8" xr:uid="{A9A432AF-DFAD-4766-A908-97BE601FDABC}"/>
  </dataValidations>
  <hyperlinks>
    <hyperlink ref="J5" location="Cover!A1" display="Back to Home" xr:uid="{8454C83B-1EE0-4F61-BE57-F549CB734DF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6E78-BD1E-45DF-A6E4-51F735B2D771}">
  <sheetPr codeName="Sheet12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62" t="s">
        <v>332</v>
      </c>
      <c r="D3" s="6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84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140" t="s">
        <v>19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B13:D13">
    <cfRule type="expression" dxfId="422" priority="8">
      <formula>MONTH(B10)&lt;&gt;OptionCalendrier1mois</formula>
    </cfRule>
  </conditionalFormatting>
  <conditionalFormatting sqref="J10">
    <cfRule type="containsText" dxfId="421" priority="7" operator="containsText" text="Début">
      <formula>NOT(ISERROR(SEARCH("Début",J10)))</formula>
    </cfRule>
  </conditionalFormatting>
  <conditionalFormatting sqref="C12:H12">
    <cfRule type="expression" dxfId="420" priority="6">
      <formula>MONTH(C12)&lt;&gt;OptionCalendrier1mois</formula>
    </cfRule>
  </conditionalFormatting>
  <conditionalFormatting sqref="B15:H15">
    <cfRule type="expression" dxfId="419" priority="5">
      <formula>MONTH(B15)&lt;&gt;OptionCalendrier1mois</formula>
    </cfRule>
  </conditionalFormatting>
  <conditionalFormatting sqref="B18:H18">
    <cfRule type="expression" dxfId="418" priority="4">
      <formula>MONTH(B18)&lt;&gt;OptionCalendrier1mois</formula>
    </cfRule>
  </conditionalFormatting>
  <conditionalFormatting sqref="C21:H21">
    <cfRule type="expression" dxfId="417" priority="1">
      <formula>MONTH(C21)&lt;&gt;OptionCalendrier1mois</formula>
    </cfRule>
  </conditionalFormatting>
  <conditionalFormatting sqref="I23 B20:H20">
    <cfRule type="expression" dxfId="416" priority="3">
      <formula>MONTH(B20)&lt;&gt;OptionCalendrier1mois</formula>
    </cfRule>
  </conditionalFormatting>
  <conditionalFormatting sqref="B21">
    <cfRule type="expression" dxfId="415" priority="2">
      <formula>MONTH(B21)&lt;&gt;OptionCalendrier1mois</formula>
    </cfRule>
  </conditionalFormatting>
  <dataValidations count="3">
    <dataValidation allowBlank="1" showInputMessage="1" prompt="Date" sqref="B8:H9" xr:uid="{28F0589D-9713-4EDB-A97F-B7B83A0DB2C4}"/>
    <dataValidation allowBlank="1" showInputMessage="1" prompt="Ajoutez des notes quotidiennes ici" sqref="B10 B13 B16 B19 B22" xr:uid="{14FEA998-0CCE-4E0D-9C7F-2BDDF8FA59CF}"/>
    <dataValidation allowBlank="1" showDropDown="1" showInputMessage="1" showErrorMessage="1" sqref="H3" xr:uid="{6768E9DB-7A11-4E45-B1E0-DD5DC4849239}"/>
  </dataValidations>
  <hyperlinks>
    <hyperlink ref="J5" location="Cover!A1" display="Back to Home" xr:uid="{4E5ED775-A654-4226-9778-4AF4F59A5DD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F8A58-93BB-4AF7-A8C9-A7544B30F9F2}">
  <sheetPr codeName="Sheet88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7</v>
      </c>
      <c r="C12" s="78">
        <f t="shared" ref="C12:H12" si="1">IF(AND(ISNUMBER(B12), B12&lt;21),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14</v>
      </c>
      <c r="C15" s="78">
        <f>IF(AND(ISNUMBER(B15), B15&lt;21), B15+1, "")</f>
        <v>15</v>
      </c>
      <c r="D15" s="78">
        <f>IF(AND(ISNUMBER(C15), C15&lt;22), C15+1, "")</f>
        <v>16</v>
      </c>
      <c r="E15" s="78">
        <f>IF(AND(ISNUMBER(D15), D15&lt;22), D15+1, "")</f>
        <v>17</v>
      </c>
      <c r="F15" s="78">
        <f>IF(AND(ISNUMBER(E15), E15&lt;22), E15+1, "")</f>
        <v>18</v>
      </c>
      <c r="G15" s="78">
        <f>IF(AND(ISNUMBER(F15), F15&lt;22), F15+1, "")</f>
        <v>19</v>
      </c>
      <c r="H15" s="78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2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21</v>
      </c>
      <c r="C18" s="78"/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19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414" priority="6">
      <formula>MONTH(B10)&lt;&gt;OptionCalendrier1mois</formula>
    </cfRule>
  </conditionalFormatting>
  <conditionalFormatting sqref="J10">
    <cfRule type="containsText" dxfId="413" priority="5" operator="containsText" text="Début">
      <formula>NOT(ISERROR(SEARCH("Début",J10)))</formula>
    </cfRule>
  </conditionalFormatting>
  <conditionalFormatting sqref="B12:H12">
    <cfRule type="expression" dxfId="412" priority="4">
      <formula>MONTH(B12)&lt;&gt;OptionCalendrier1mois</formula>
    </cfRule>
  </conditionalFormatting>
  <conditionalFormatting sqref="B15:H15">
    <cfRule type="expression" dxfId="411" priority="3">
      <formula>MONTH(B15)&lt;&gt;OptionCalendrier1mois</formula>
    </cfRule>
  </conditionalFormatting>
  <conditionalFormatting sqref="B18 D18:H18">
    <cfRule type="expression" dxfId="410" priority="2">
      <formula>MONTH(B18)&lt;&gt;OptionCalendrier1mois</formula>
    </cfRule>
  </conditionalFormatting>
  <conditionalFormatting sqref="C18">
    <cfRule type="expression" dxfId="409" priority="1">
      <formula>MONTH(C18)&lt;&gt;OptionCalendrier1mois</formula>
    </cfRule>
  </conditionalFormatting>
  <dataValidations count="3">
    <dataValidation allowBlank="1" showInputMessage="1" prompt="Date" sqref="B9 B8:H8" xr:uid="{3256D71A-BE0F-4A68-9C35-6A09F23B475B}"/>
    <dataValidation allowBlank="1" showInputMessage="1" prompt="Ajoutez des notes quotidiennes ici" sqref="B10 B13 B16 B19" xr:uid="{DB9BD9EB-EDD4-458E-B646-F3ACA711A465}"/>
    <dataValidation allowBlank="1" showDropDown="1" showInputMessage="1" showErrorMessage="1" sqref="H3" xr:uid="{2DC8DBD7-687B-4B4A-8473-526C2CF0419E}"/>
  </dataValidations>
  <hyperlinks>
    <hyperlink ref="J5" location="Cover!A1" display="Back to Home" xr:uid="{4D999DAE-F1B1-4EF4-B13E-471F4043D65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0CCD57-B8E1-405C-BE17-9ACB60AFB864}">
  <sheetPr codeName="Sheet89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77734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6</v>
      </c>
      <c r="C12" s="78">
        <f t="shared" ref="C12:H12" si="1">IF(AND(ISNUMBER(B12), B12&lt;21),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13</v>
      </c>
      <c r="C15" s="78">
        <f>IF(AND(ISNUMBER(B15), B15&lt;21), B15+1, "")</f>
        <v>14</v>
      </c>
      <c r="D15" s="78">
        <f>IF(AND(ISNUMBER(C15), C15&lt;22), C15+1, "")</f>
        <v>15</v>
      </c>
      <c r="E15" s="78">
        <f>IF(AND(ISNUMBER(D15), D15&lt;22), D15+1, "")</f>
        <v>16</v>
      </c>
      <c r="F15" s="78">
        <f>IF(AND(ISNUMBER(E15), E15&lt;22), E15+1, "")</f>
        <v>17</v>
      </c>
      <c r="G15" s="78">
        <f>IF(AND(ISNUMBER(F15), F15&lt;22), F15+1, "")</f>
        <v>18</v>
      </c>
      <c r="H15" s="78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2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20</v>
      </c>
      <c r="C18" s="78">
        <f>IF(AND(ISNUMBER(B18), B18&lt;22), B18+1, "")</f>
        <v>21</v>
      </c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19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408" priority="6">
      <formula>MONTH(B10)&lt;&gt;OptionCalendrier1mois</formula>
    </cfRule>
  </conditionalFormatting>
  <conditionalFormatting sqref="J10">
    <cfRule type="containsText" dxfId="407" priority="5" operator="containsText" text="Début">
      <formula>NOT(ISERROR(SEARCH("Début",J10)))</formula>
    </cfRule>
  </conditionalFormatting>
  <conditionalFormatting sqref="B12:H12">
    <cfRule type="expression" dxfId="406" priority="4">
      <formula>MONTH(B12)&lt;&gt;OptionCalendrier1mois</formula>
    </cfRule>
  </conditionalFormatting>
  <conditionalFormatting sqref="B15:H15">
    <cfRule type="expression" dxfId="405" priority="3">
      <formula>MONTH(B15)&lt;&gt;OptionCalendrier1mois</formula>
    </cfRule>
  </conditionalFormatting>
  <conditionalFormatting sqref="B18:H18">
    <cfRule type="expression" dxfId="404" priority="2">
      <formula>MONTH(B18)&lt;&gt;OptionCalendrier1mois</formula>
    </cfRule>
  </conditionalFormatting>
  <dataValidations count="3">
    <dataValidation allowBlank="1" showDropDown="1" showInputMessage="1" showErrorMessage="1" sqref="H3" xr:uid="{A2EB74F5-5C24-4582-A834-A1E9FF4D4DF0}"/>
    <dataValidation allowBlank="1" showInputMessage="1" prompt="Ajoutez des notes quotidiennes ici" sqref="B10 B13 B16 B19" xr:uid="{ADABEF4B-4F20-4569-AEE2-19CE125DF1A5}"/>
    <dataValidation allowBlank="1" showInputMessage="1" prompt="Date" sqref="B9:C9 B8:H8" xr:uid="{3F2571BB-D80C-46D0-BF6E-76296845B407}"/>
  </dataValidations>
  <hyperlinks>
    <hyperlink ref="J5" location="Cover!A1" display="Back to Home" xr:uid="{7A785CA1-672B-4558-B594-D12F9202643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8862A7-1C1C-4336-9EE8-A2EB42D78B8A}">
  <sheetPr codeName="Sheet90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66406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126" t="s">
        <v>127</v>
      </c>
      <c r="K5" s="126"/>
      <c r="L5" s="126"/>
      <c r="M5" s="12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5</v>
      </c>
      <c r="C12" s="78">
        <f t="shared" ref="C12:H12" si="1">IF(AND(ISNUMBER(B12), B12&lt;21),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12</v>
      </c>
      <c r="C15" s="78">
        <f>IF(AND(ISNUMBER(B15), B15&lt;21), B15+1, "")</f>
        <v>13</v>
      </c>
      <c r="D15" s="78">
        <f>IF(AND(ISNUMBER(C15), C15&lt;22), C15+1, "")</f>
        <v>14</v>
      </c>
      <c r="E15" s="78">
        <f>IF(AND(ISNUMBER(D15), D15&lt;22), D15+1, "")</f>
        <v>15</v>
      </c>
      <c r="F15" s="78">
        <f>IF(AND(ISNUMBER(E15), E15&lt;22), E15+1, "")</f>
        <v>16</v>
      </c>
      <c r="G15" s="78">
        <f>IF(AND(ISNUMBER(F15), F15&lt;22), F15+1, "")</f>
        <v>17</v>
      </c>
      <c r="H15" s="78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2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19</v>
      </c>
      <c r="C18" s="78">
        <f>IF(AND(ISNUMBER(B18), B18&lt;22), B18+1, "")</f>
        <v>20</v>
      </c>
      <c r="D18" s="78">
        <f>IF(AND(ISNUMBER(C18), C18&lt;21), C18+1, "")</f>
        <v>21</v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19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J5:M5"/>
    <mergeCell ref="B1:H1"/>
    <mergeCell ref="B2:H2"/>
    <mergeCell ref="B22:C22"/>
    <mergeCell ref="D22:E22"/>
    <mergeCell ref="C3:D3"/>
  </mergeCells>
  <conditionalFormatting sqref="I10 B14:H14 I20 B13:D13 B11:H11 B17:H17">
    <cfRule type="expression" dxfId="403" priority="5">
      <formula>MONTH(B10)&lt;&gt;OptionCalendrier1mois</formula>
    </cfRule>
  </conditionalFormatting>
  <conditionalFormatting sqref="J10">
    <cfRule type="containsText" dxfId="402" priority="4" operator="containsText" text="Début">
      <formula>NOT(ISERROR(SEARCH("Début",J10)))</formula>
    </cfRule>
  </conditionalFormatting>
  <conditionalFormatting sqref="B12:H12">
    <cfRule type="expression" dxfId="401" priority="3">
      <formula>MONTH(B12)&lt;&gt;OptionCalendrier1mois</formula>
    </cfRule>
  </conditionalFormatting>
  <conditionalFormatting sqref="B15:H15">
    <cfRule type="expression" dxfId="400" priority="2">
      <formula>MONTH(B15)&lt;&gt;OptionCalendrier1mois</formula>
    </cfRule>
  </conditionalFormatting>
  <conditionalFormatting sqref="B18:H18">
    <cfRule type="expression" dxfId="399" priority="1">
      <formula>MONTH(B18)&lt;&gt;OptionCalendrier1mois</formula>
    </cfRule>
  </conditionalFormatting>
  <dataValidations count="3">
    <dataValidation allowBlank="1" showInputMessage="1" prompt="Date" sqref="B9:D9 B8:H8" xr:uid="{363BC170-B123-41B5-9B6C-9EC005467674}"/>
    <dataValidation allowBlank="1" showInputMessage="1" prompt="Ajoutez des notes quotidiennes ici" sqref="B10 B13 B16 B19" xr:uid="{251D2258-878A-4172-89E5-E2C2D6A3F00B}"/>
    <dataValidation allowBlank="1" showDropDown="1" showInputMessage="1" showErrorMessage="1" sqref="H3" xr:uid="{54427E76-D209-425C-9C20-306449AB3B7E}"/>
  </dataValidations>
  <hyperlinks>
    <hyperlink ref="J5" location="Cover!A1" display="Back to Home" xr:uid="{A65B8D4B-EBA8-4480-8B79-EA189C10238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CB715B-12B1-4AF2-9709-C1597C89E78B}">
  <sheetPr codeName="Sheet91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77734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126" t="s">
        <v>127</v>
      </c>
      <c r="K5" s="126"/>
      <c r="L5" s="126"/>
      <c r="M5" s="12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4</v>
      </c>
      <c r="C12" s="78">
        <f t="shared" ref="C12:H12" si="1">IF(AND(ISNUMBER(B12), B12&lt;21),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11</v>
      </c>
      <c r="C15" s="78">
        <f>IF(AND(ISNUMBER(B15), B15&lt;21), B15+1, "")</f>
        <v>12</v>
      </c>
      <c r="D15" s="78">
        <f>IF(AND(ISNUMBER(C15), C15&lt;22), C15+1, "")</f>
        <v>13</v>
      </c>
      <c r="E15" s="78">
        <f>IF(AND(ISNUMBER(D15), D15&lt;22), D15+1, "")</f>
        <v>14</v>
      </c>
      <c r="F15" s="78">
        <f>IF(AND(ISNUMBER(E15), E15&lt;22), E15+1, "")</f>
        <v>15</v>
      </c>
      <c r="G15" s="78">
        <f>IF(AND(ISNUMBER(F15), F15&lt;22), F15+1, "")</f>
        <v>16</v>
      </c>
      <c r="H15" s="78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2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18</v>
      </c>
      <c r="C18" s="78">
        <f>IF(AND(ISNUMBER(B18), B18&lt;22), B18+1, "")</f>
        <v>19</v>
      </c>
      <c r="D18" s="78">
        <f>IF(AND(ISNUMBER(C18), C18&lt;21), C18+1, "")</f>
        <v>20</v>
      </c>
      <c r="E18" s="78">
        <f>IF(AND(ISNUMBER(D18), D18&lt;21), D18+1, "")</f>
        <v>21</v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19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J5:M5"/>
    <mergeCell ref="B1:H1"/>
    <mergeCell ref="B2:H2"/>
    <mergeCell ref="B22:C22"/>
    <mergeCell ref="D22:E22"/>
    <mergeCell ref="C3:D3"/>
  </mergeCells>
  <conditionalFormatting sqref="I10 B14:H14 I20 B13:D13 B11:H11 B17:H17">
    <cfRule type="expression" dxfId="398" priority="5">
      <formula>MONTH(B10)&lt;&gt;OptionCalendrier1mois</formula>
    </cfRule>
  </conditionalFormatting>
  <conditionalFormatting sqref="J10">
    <cfRule type="containsText" dxfId="397" priority="4" operator="containsText" text="Début">
      <formula>NOT(ISERROR(SEARCH("Début",J10)))</formula>
    </cfRule>
  </conditionalFormatting>
  <conditionalFormatting sqref="B12:H12">
    <cfRule type="expression" dxfId="396" priority="3">
      <formula>MONTH(B12)&lt;&gt;OptionCalendrier1mois</formula>
    </cfRule>
  </conditionalFormatting>
  <conditionalFormatting sqref="B15:H15">
    <cfRule type="expression" dxfId="395" priority="2">
      <formula>MONTH(B15)&lt;&gt;OptionCalendrier1mois</formula>
    </cfRule>
  </conditionalFormatting>
  <conditionalFormatting sqref="B18:H18">
    <cfRule type="expression" dxfId="394" priority="1">
      <formula>MONTH(B18)&lt;&gt;OptionCalendrier1mois</formula>
    </cfRule>
  </conditionalFormatting>
  <dataValidations count="3">
    <dataValidation allowBlank="1" showDropDown="1" showInputMessage="1" showErrorMessage="1" sqref="H3" xr:uid="{5D740D5F-613D-486C-A732-3C646D249E67}"/>
    <dataValidation allowBlank="1" showInputMessage="1" prompt="Ajoutez des notes quotidiennes ici" sqref="B10 B13 B16 B19" xr:uid="{D31C1139-B4DD-458A-B3A6-D0D050D91A86}"/>
    <dataValidation allowBlank="1" showInputMessage="1" prompt="Date" sqref="B9:E9 B8:H8" xr:uid="{CA1A245A-A8FA-43B0-9F8B-7A04D958817D}"/>
  </dataValidations>
  <hyperlinks>
    <hyperlink ref="J5" location="Cover!A1" display="Back to Home" xr:uid="{1EDB392B-1100-4197-B85D-D6EF5637B88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CB789F-1EB2-4421-AD7A-DF0D327C0DA3}">
  <sheetPr codeName="Sheet92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3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3</v>
      </c>
      <c r="C12" s="78">
        <f t="shared" ref="C12:H12" si="1">IF(AND(ISNUMBER(B12), B12&lt;21),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10</v>
      </c>
      <c r="C15" s="78">
        <f>IF(AND(ISNUMBER(B15), B15&lt;21), B15+1, "")</f>
        <v>11</v>
      </c>
      <c r="D15" s="78">
        <f>IF(AND(ISNUMBER(C15), C15&lt;22), C15+1, "")</f>
        <v>12</v>
      </c>
      <c r="E15" s="78">
        <f>IF(AND(ISNUMBER(D15), D15&lt;22), D15+1, "")</f>
        <v>13</v>
      </c>
      <c r="F15" s="78">
        <f>IF(AND(ISNUMBER(E15), E15&lt;22), E15+1, "")</f>
        <v>14</v>
      </c>
      <c r="G15" s="78">
        <f>IF(AND(ISNUMBER(F15), F15&lt;22), F15+1, "")</f>
        <v>15</v>
      </c>
      <c r="H15" s="78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17</v>
      </c>
      <c r="C18" s="78">
        <f>IF(AND(ISNUMBER(B18), B18&lt;22), B18+1, "")</f>
        <v>18</v>
      </c>
      <c r="D18" s="78">
        <f>IF(AND(ISNUMBER(C18), C18&lt;21), C18+1, "")</f>
        <v>19</v>
      </c>
      <c r="E18" s="78">
        <f>IF(AND(ISNUMBER(D18), D18&lt;21), D18+1, "")</f>
        <v>20</v>
      </c>
      <c r="F18" s="78">
        <f>IF(AND(ISNUMBER(E18), E18&lt;21), E18+1, "")</f>
        <v>21</v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19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93" priority="5">
      <formula>MONTH(B10)&lt;&gt;OptionCalendrier1mois</formula>
    </cfRule>
  </conditionalFormatting>
  <conditionalFormatting sqref="J10">
    <cfRule type="containsText" dxfId="392" priority="4" operator="containsText" text="Début">
      <formula>NOT(ISERROR(SEARCH("Début",J10)))</formula>
    </cfRule>
  </conditionalFormatting>
  <conditionalFormatting sqref="B12:H12">
    <cfRule type="expression" dxfId="391" priority="3">
      <formula>MONTH(B12)&lt;&gt;OptionCalendrier1mois</formula>
    </cfRule>
  </conditionalFormatting>
  <conditionalFormatting sqref="B15:H15">
    <cfRule type="expression" dxfId="390" priority="2">
      <formula>MONTH(B15)&lt;&gt;OptionCalendrier1mois</formula>
    </cfRule>
  </conditionalFormatting>
  <conditionalFormatting sqref="B18:H18">
    <cfRule type="expression" dxfId="389" priority="1">
      <formula>MONTH(B18)&lt;&gt;OptionCalendrier1mois</formula>
    </cfRule>
  </conditionalFormatting>
  <dataValidations count="3">
    <dataValidation allowBlank="1" showInputMessage="1" prompt="Date" sqref="B9:F9 B8:H8" xr:uid="{04BE2F2F-F8E2-4149-9157-7A27A756C04A}"/>
    <dataValidation allowBlank="1" showInputMessage="1" prompt="Ajoutez des notes quotidiennes ici" sqref="B10 B13 B16 B19" xr:uid="{A9F3EE39-C71A-447C-B74C-43EAB30D50A8}"/>
    <dataValidation allowBlank="1" showDropDown="1" showInputMessage="1" showErrorMessage="1" sqref="H3" xr:uid="{244A0DC5-571E-4E84-9BDD-7E29DCC6EE3A}"/>
  </dataValidations>
  <hyperlinks>
    <hyperlink ref="J5" location="Cover!A1" display="Back to Home" xr:uid="{4102200B-D694-433F-94C5-C3E608F4AC2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E89F50-BDCF-4220-91E6-6DD924AD9B0F}">
  <sheetPr codeName="Sheet93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1.109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2</v>
      </c>
      <c r="C12" s="78">
        <f t="shared" ref="C12:H12" si="1">IF(AND(ISNUMBER(B12), B12&lt;21),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9</v>
      </c>
      <c r="C15" s="78">
        <f>IF(AND(ISNUMBER(B15), B15&lt;21), B15+1, "")</f>
        <v>10</v>
      </c>
      <c r="D15" s="78">
        <f>IF(AND(ISNUMBER(C15), C15&lt;22), C15+1, "")</f>
        <v>11</v>
      </c>
      <c r="E15" s="78">
        <f>IF(AND(ISNUMBER(D15), D15&lt;22), D15+1, "")</f>
        <v>12</v>
      </c>
      <c r="F15" s="78">
        <f>IF(AND(ISNUMBER(E15), E15&lt;22), E15+1, "")</f>
        <v>13</v>
      </c>
      <c r="G15" s="78">
        <f>IF(AND(ISNUMBER(F15), F15&lt;22), F15+1, "")</f>
        <v>14</v>
      </c>
      <c r="H15" s="78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16</v>
      </c>
      <c r="C18" s="78">
        <f>IF(AND(ISNUMBER(B18), B18&lt;22), B18+1, "")</f>
        <v>17</v>
      </c>
      <c r="D18" s="78">
        <f>IF(AND(ISNUMBER(C18), C18&lt;21), C18+1, "")</f>
        <v>18</v>
      </c>
      <c r="E18" s="78">
        <f>IF(AND(ISNUMBER(D18), D18&lt;21), D18+1, "")</f>
        <v>19</v>
      </c>
      <c r="F18" s="78">
        <f>IF(AND(ISNUMBER(E18), E18&lt;21), E18+1, "")</f>
        <v>20</v>
      </c>
      <c r="G18" s="78">
        <f>IF(AND(ISNUMBER(F18), F18&lt;21), F18+1, "")</f>
        <v>21</v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2"/>
      <c r="C19" s="81"/>
      <c r="D19" s="81"/>
      <c r="E19" s="81"/>
      <c r="F19" s="81"/>
      <c r="G19" s="81"/>
      <c r="H19" s="81" t="s">
        <v>19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88" priority="5">
      <formula>MONTH(B10)&lt;&gt;OptionCalendrier1mois</formula>
    </cfRule>
  </conditionalFormatting>
  <conditionalFormatting sqref="J10">
    <cfRule type="containsText" dxfId="387" priority="4" operator="containsText" text="Début">
      <formula>NOT(ISERROR(SEARCH("Début",J10)))</formula>
    </cfRule>
  </conditionalFormatting>
  <conditionalFormatting sqref="B12:H12">
    <cfRule type="expression" dxfId="386" priority="3">
      <formula>MONTH(B12)&lt;&gt;OptionCalendrier1mois</formula>
    </cfRule>
  </conditionalFormatting>
  <conditionalFormatting sqref="B15:H15">
    <cfRule type="expression" dxfId="385" priority="2">
      <formula>MONTH(B15)&lt;&gt;OptionCalendrier1mois</formula>
    </cfRule>
  </conditionalFormatting>
  <conditionalFormatting sqref="B18:H18">
    <cfRule type="expression" dxfId="384" priority="1">
      <formula>MONTH(B18)&lt;&gt;OptionCalendrier1mois</formula>
    </cfRule>
  </conditionalFormatting>
  <dataValidations count="3">
    <dataValidation allowBlank="1" showDropDown="1" showInputMessage="1" showErrorMessage="1" sqref="H3" xr:uid="{0B1F62ED-3864-43BB-BF25-96D41421E093}"/>
    <dataValidation allowBlank="1" showInputMessage="1" prompt="Ajoutez des notes quotidiennes ici" sqref="B10 B13 B16" xr:uid="{244DE984-4D4D-4E01-B852-A1F5ED63967B}"/>
    <dataValidation allowBlank="1" showInputMessage="1" prompt="Date" sqref="B9:G9 B8:H8" xr:uid="{F8738ED4-9241-45C8-8B28-DE585F2CF179}"/>
  </dataValidations>
  <hyperlinks>
    <hyperlink ref="J5" location="Cover!A1" display="Back to Home" xr:uid="{4969C205-6849-4338-816B-E6C8B08AB46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47818-0F19-416F-A29C-9B412F0C815A}">
  <sheetPr codeName="Sheet94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333</v>
      </c>
      <c r="D3" s="14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IF(H3="Dimanche",1,IF(ISNUMBER(A12),A12+1,""))</f>
        <v>1</v>
      </c>
      <c r="C12" s="78">
        <f t="shared" ref="C12:H12" si="1">IF(AND(ISNUMBER(B12), B12&lt;21),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8</v>
      </c>
      <c r="C15" s="78">
        <f>IF(AND(ISNUMBER(B15), B15&lt;21), B15+1, "")</f>
        <v>9</v>
      </c>
      <c r="D15" s="78">
        <f>IF(AND(ISNUMBER(C15), C15&lt;22), C15+1, "")</f>
        <v>10</v>
      </c>
      <c r="E15" s="78">
        <f>IF(AND(ISNUMBER(D15), D15&lt;22), D15+1, "")</f>
        <v>11</v>
      </c>
      <c r="F15" s="78">
        <f>IF(AND(ISNUMBER(E15), E15&lt;22), E15+1, "")</f>
        <v>12</v>
      </c>
      <c r="G15" s="78">
        <f>IF(AND(ISNUMBER(F15), F15&lt;22), F15+1, "")</f>
        <v>13</v>
      </c>
      <c r="H15" s="78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15</v>
      </c>
      <c r="C18" s="78">
        <f>IF(AND(ISNUMBER(B18), B18&lt;22), B18+1, "")</f>
        <v>16</v>
      </c>
      <c r="D18" s="78">
        <f>IF(AND(ISNUMBER(C18), C18&lt;21), C18+1, "")</f>
        <v>17</v>
      </c>
      <c r="E18" s="78">
        <f>IF(AND(ISNUMBER(D18), D18&lt;21), D18+1, "")</f>
        <v>18</v>
      </c>
      <c r="F18" s="78">
        <f>IF(AND(ISNUMBER(E18), E18&lt;21), E18+1, "")</f>
        <v>19</v>
      </c>
      <c r="G18" s="78">
        <f>IF(AND(ISNUMBER(F18), F18&lt;21), F18+1, "")</f>
        <v>20</v>
      </c>
      <c r="H18" s="78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2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34"/>
      <c r="F20" s="144" t="s">
        <v>19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2:C22"/>
    <mergeCell ref="D22:E22"/>
    <mergeCell ref="F20:H20"/>
    <mergeCell ref="C3:D3"/>
  </mergeCells>
  <conditionalFormatting sqref="I10 B14:H14 I20 B13:D13 B11:H11 B17:H17">
    <cfRule type="expression" dxfId="383" priority="5">
      <formula>MONTH(B10)&lt;&gt;OptionCalendrier1mois</formula>
    </cfRule>
  </conditionalFormatting>
  <conditionalFormatting sqref="J10">
    <cfRule type="containsText" dxfId="382" priority="4" operator="containsText" text="Début">
      <formula>NOT(ISERROR(SEARCH("Début",J10)))</formula>
    </cfRule>
  </conditionalFormatting>
  <conditionalFormatting sqref="C12:H12">
    <cfRule type="expression" dxfId="381" priority="3">
      <formula>MONTH(C12)&lt;&gt;OptionCalendrier1mois</formula>
    </cfRule>
  </conditionalFormatting>
  <conditionalFormatting sqref="B15:H15">
    <cfRule type="expression" dxfId="380" priority="2">
      <formula>MONTH(B15)&lt;&gt;OptionCalendrier1mois</formula>
    </cfRule>
  </conditionalFormatting>
  <conditionalFormatting sqref="B18:H18">
    <cfRule type="expression" dxfId="379" priority="1">
      <formula>MONTH(B18)&lt;&gt;OptionCalendrier1mois</formula>
    </cfRule>
  </conditionalFormatting>
  <dataValidations count="3">
    <dataValidation allowBlank="1" showInputMessage="1" prompt="Date" sqref="B8:H9" xr:uid="{ED784A06-6F9F-4C52-B9F5-85BEB7C63148}"/>
    <dataValidation allowBlank="1" showInputMessage="1" prompt="Ajoutez des notes quotidiennes ici" sqref="B10 B13 B16 B19" xr:uid="{0BC5DE53-9757-4735-8995-5D3B47CE9B1E}"/>
    <dataValidation allowBlank="1" showDropDown="1" showInputMessage="1" showErrorMessage="1" sqref="H3" xr:uid="{0D1A1D21-D55D-4CD0-AC90-09AD28F5FD97}"/>
  </dataValidations>
  <hyperlinks>
    <hyperlink ref="J5" location="Cover!A1" display="Back to Home" xr:uid="{574CCB6C-D0CC-48E6-9CBD-3A2CD6EEC68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65E00A-0C22-436D-8A05-B1B617A74DBE}">
  <sheetPr codeName="Sheet103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109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7</v>
      </c>
      <c r="C12" s="78">
        <f t="shared" ref="C12:H12" si="1">IF(AND(ISNUMBER(B12), B12&lt;21),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14</v>
      </c>
      <c r="C15" s="78">
        <f>IF(AND(ISNUMBER(B15), B15&lt;21), B15+1, "")</f>
        <v>15</v>
      </c>
      <c r="D15" s="78">
        <f>IF(AND(ISNUMBER(C15), C15&lt;22), C15+1, "")</f>
        <v>16</v>
      </c>
      <c r="E15" s="78">
        <f>IF(AND(ISNUMBER(D15), D15&lt;22), D15+1, "")</f>
        <v>17</v>
      </c>
      <c r="F15" s="78">
        <f>IF(AND(ISNUMBER(E15), E15&lt;22), E15+1, "")</f>
        <v>18</v>
      </c>
      <c r="G15" s="78">
        <f>IF(AND(ISNUMBER(F15), F15&lt;22), F15+1, "")</f>
        <v>19</v>
      </c>
      <c r="H15" s="78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21</v>
      </c>
      <c r="C18" s="78"/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19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378" priority="6">
      <formula>MONTH(B10)&lt;&gt;OptionCalendrier1mois</formula>
    </cfRule>
  </conditionalFormatting>
  <conditionalFormatting sqref="J10">
    <cfRule type="containsText" dxfId="377" priority="5" operator="containsText" text="Début">
      <formula>NOT(ISERROR(SEARCH("Début",J10)))</formula>
    </cfRule>
  </conditionalFormatting>
  <conditionalFormatting sqref="B12:H12">
    <cfRule type="expression" dxfId="376" priority="4">
      <formula>MONTH(B12)&lt;&gt;OptionCalendrier1mois</formula>
    </cfRule>
  </conditionalFormatting>
  <conditionalFormatting sqref="B15:H15">
    <cfRule type="expression" dxfId="375" priority="3">
      <formula>MONTH(B15)&lt;&gt;OptionCalendrier1mois</formula>
    </cfRule>
  </conditionalFormatting>
  <conditionalFormatting sqref="B18 D18:H18">
    <cfRule type="expression" dxfId="374" priority="2">
      <formula>MONTH(B18)&lt;&gt;OptionCalendrier1mois</formula>
    </cfRule>
  </conditionalFormatting>
  <conditionalFormatting sqref="C18">
    <cfRule type="expression" dxfId="373" priority="1">
      <formula>MONTH(C18)&lt;&gt;OptionCalendrier1mois</formula>
    </cfRule>
  </conditionalFormatting>
  <dataValidations count="3">
    <dataValidation allowBlank="1" showDropDown="1" showInputMessage="1" showErrorMessage="1" sqref="H3" xr:uid="{5C62F121-83F5-4B83-9B55-911BBACA5F24}"/>
    <dataValidation allowBlank="1" showInputMessage="1" prompt="Ajoutez des notes quotidiennes ici" sqref="B10 B13 B16 B19" xr:uid="{1ED8968A-64B2-4D8C-A7A8-A303329AC29E}"/>
    <dataValidation allowBlank="1" showInputMessage="1" prompt="Date" sqref="B9 B8:H8" xr:uid="{61BC77AD-5E67-4687-86E9-241D4F8B6800}"/>
  </dataValidations>
  <hyperlinks>
    <hyperlink ref="J5" location="Cover!A1" display="Back to Home" xr:uid="{F66BBCB7-6905-409E-B5A7-4D6D61A1179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A91973-F231-4F33-B237-0B5313951107}">
  <sheetPr codeName="Sheet104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6</v>
      </c>
      <c r="C12" s="78">
        <f t="shared" ref="C12:H12" si="1">IF(AND(ISNUMBER(B12), B12&lt;21),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13</v>
      </c>
      <c r="C15" s="78">
        <f>IF(AND(ISNUMBER(B15), B15&lt;21), B15+1, "")</f>
        <v>14</v>
      </c>
      <c r="D15" s="78">
        <f>IF(AND(ISNUMBER(C15), C15&lt;22), C15+1, "")</f>
        <v>15</v>
      </c>
      <c r="E15" s="78">
        <f>IF(AND(ISNUMBER(D15), D15&lt;22), D15+1, "")</f>
        <v>16</v>
      </c>
      <c r="F15" s="78">
        <f>IF(AND(ISNUMBER(E15), E15&lt;22), E15+1, "")</f>
        <v>17</v>
      </c>
      <c r="G15" s="78">
        <f>IF(AND(ISNUMBER(F15), F15&lt;22), F15+1, "")</f>
        <v>18</v>
      </c>
      <c r="H15" s="78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20</v>
      </c>
      <c r="C18" s="78">
        <f>IF(AND(ISNUMBER(B18), B18&lt;22), B18+1, "")</f>
        <v>21</v>
      </c>
      <c r="D18" s="78" t="str">
        <f>IF(AND(ISNUMBER(C18), C18&lt;21), C18+1, "")</f>
        <v/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19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B13:D13 B11:H11">
    <cfRule type="expression" dxfId="372" priority="5">
      <formula>MONTH(B10)&lt;&gt;OptionCalendrier1mois</formula>
    </cfRule>
  </conditionalFormatting>
  <conditionalFormatting sqref="J10">
    <cfRule type="containsText" dxfId="371" priority="4" operator="containsText" text="Début">
      <formula>NOT(ISERROR(SEARCH("Début",J10)))</formula>
    </cfRule>
  </conditionalFormatting>
  <conditionalFormatting sqref="B12:H12">
    <cfRule type="expression" dxfId="370" priority="3">
      <formula>MONTH(B12)&lt;&gt;OptionCalendrier1mois</formula>
    </cfRule>
  </conditionalFormatting>
  <conditionalFormatting sqref="B15:H15">
    <cfRule type="expression" dxfId="369" priority="2">
      <formula>MONTH(B15)&lt;&gt;OptionCalendrier1mois</formula>
    </cfRule>
  </conditionalFormatting>
  <conditionalFormatting sqref="B18:H18">
    <cfRule type="expression" dxfId="368" priority="1">
      <formula>MONTH(B18)&lt;&gt;OptionCalendrier1mois</formula>
    </cfRule>
  </conditionalFormatting>
  <dataValidations count="3">
    <dataValidation allowBlank="1" showInputMessage="1" prompt="Date" sqref="B9:C9 B8:H8" xr:uid="{167AC812-2724-4554-8B29-5786DD8045DF}"/>
    <dataValidation allowBlank="1" showInputMessage="1" prompt="Ajoutez des notes quotidiennes ici" sqref="B10 B13 B16 B19" xr:uid="{642DFEE0-1DCC-4F97-A2BF-CB506E53523C}"/>
    <dataValidation allowBlank="1" showDropDown="1" showInputMessage="1" showErrorMessage="1" sqref="H3" xr:uid="{FDCB7772-2BCD-42B1-B570-FCEFD43C5355}"/>
  </dataValidations>
  <hyperlinks>
    <hyperlink ref="J5" location="Cover!A1" display="Back to Home" xr:uid="{867BF724-A53F-4CC5-8038-04EE161E58C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D5302D-4FA4-4119-BC6B-70F95F8698B2}">
  <sheetPr codeName="Sheet105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441406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5</v>
      </c>
      <c r="C12" s="78">
        <f t="shared" ref="C12:H12" si="1">IF(AND(ISNUMBER(B12), B12&lt;21),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12</v>
      </c>
      <c r="C15" s="78">
        <f>IF(AND(ISNUMBER(B15), B15&lt;21), B15+1, "")</f>
        <v>13</v>
      </c>
      <c r="D15" s="78">
        <f>IF(AND(ISNUMBER(C15), C15&lt;22), C15+1, "")</f>
        <v>14</v>
      </c>
      <c r="E15" s="78">
        <f>IF(AND(ISNUMBER(D15), D15&lt;22), D15+1, "")</f>
        <v>15</v>
      </c>
      <c r="F15" s="78">
        <f>IF(AND(ISNUMBER(E15), E15&lt;22), E15+1, "")</f>
        <v>16</v>
      </c>
      <c r="G15" s="78">
        <f>IF(AND(ISNUMBER(F15), F15&lt;22), F15+1, "")</f>
        <v>17</v>
      </c>
      <c r="H15" s="78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19</v>
      </c>
      <c r="C18" s="78">
        <f>IF(AND(ISNUMBER(B18), B18&lt;22), B18+1, "")</f>
        <v>20</v>
      </c>
      <c r="D18" s="78">
        <f>IF(AND(ISNUMBER(C18), C18&lt;21), C18+1, "")</f>
        <v>21</v>
      </c>
      <c r="E18" s="78" t="str">
        <f>IF(AND(ISNUMBER(D18), D18&lt;21), D18+1, "")</f>
        <v/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19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67" priority="5">
      <formula>MONTH(B10)&lt;&gt;OptionCalendrier1mois</formula>
    </cfRule>
  </conditionalFormatting>
  <conditionalFormatting sqref="J10">
    <cfRule type="containsText" dxfId="366" priority="4" operator="containsText" text="Début">
      <formula>NOT(ISERROR(SEARCH("Début",J10)))</formula>
    </cfRule>
  </conditionalFormatting>
  <conditionalFormatting sqref="B12:H12">
    <cfRule type="expression" dxfId="365" priority="3">
      <formula>MONTH(B12)&lt;&gt;OptionCalendrier1mois</formula>
    </cfRule>
  </conditionalFormatting>
  <conditionalFormatting sqref="B15:H15">
    <cfRule type="expression" dxfId="364" priority="2">
      <formula>MONTH(B15)&lt;&gt;OptionCalendrier1mois</formula>
    </cfRule>
  </conditionalFormatting>
  <conditionalFormatting sqref="B18:H18">
    <cfRule type="expression" dxfId="363" priority="1">
      <formula>MONTH(B18)&lt;&gt;OptionCalendrier1mois</formula>
    </cfRule>
  </conditionalFormatting>
  <dataValidations count="3">
    <dataValidation allowBlank="1" showDropDown="1" showInputMessage="1" showErrorMessage="1" sqref="H3" xr:uid="{D8E9B190-B171-47B4-B248-FB93D7C80B82}"/>
    <dataValidation allowBlank="1" showInputMessage="1" prompt="Ajoutez des notes quotidiennes ici" sqref="B10 B13 B16 B19" xr:uid="{D4C28B42-5BCB-43DE-BDA2-BE07E1728BD9}"/>
    <dataValidation allowBlank="1" showInputMessage="1" prompt="Date" sqref="B9:D9 B8:H8" xr:uid="{E561C31F-2CF7-4ECC-89A8-947962AA555A}"/>
  </dataValidations>
  <hyperlinks>
    <hyperlink ref="J5" location="Cover!A1" display="Back to Home" xr:uid="{A46DFB60-9B97-4F21-B756-E21A37C3C89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55367B-895E-4CE4-B9F9-7B6E55AB5B09}">
  <sheetPr codeName="Sheet106">
    <tabColor theme="4" tint="-0.249977111117893"/>
    <pageSetUpPr autoPageBreaks="0"/>
  </sheetPr>
  <dimension ref="A1:W39"/>
  <sheetViews>
    <sheetView showGridLines="0" topLeftCell="B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332031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27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4</v>
      </c>
      <c r="C12" s="78">
        <f t="shared" ref="C12:H12" si="1">IF(AND(ISNUMBER(B12), B12&lt;21),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11</v>
      </c>
      <c r="C15" s="78">
        <f>IF(AND(ISNUMBER(B15), B15&lt;21), B15+1, "")</f>
        <v>12</v>
      </c>
      <c r="D15" s="78">
        <f>IF(AND(ISNUMBER(C15), C15&lt;22), C15+1, "")</f>
        <v>13</v>
      </c>
      <c r="E15" s="78">
        <f>IF(AND(ISNUMBER(D15), D15&lt;22), D15+1, "")</f>
        <v>14</v>
      </c>
      <c r="F15" s="78">
        <f>IF(AND(ISNUMBER(E15), E15&lt;22), E15+1, "")</f>
        <v>15</v>
      </c>
      <c r="G15" s="78">
        <f>IF(AND(ISNUMBER(F15), F15&lt;22), F15+1, "")</f>
        <v>16</v>
      </c>
      <c r="H15" s="78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18</v>
      </c>
      <c r="C18" s="78">
        <f>IF(AND(ISNUMBER(B18), B18&lt;22), B18+1, "")</f>
        <v>19</v>
      </c>
      <c r="D18" s="78">
        <f>IF(AND(ISNUMBER(C18), C18&lt;21), C18+1, "")</f>
        <v>20</v>
      </c>
      <c r="E18" s="78">
        <f>IF(AND(ISNUMBER(D18), D18&lt;21), D18+1, "")</f>
        <v>21</v>
      </c>
      <c r="F18" s="78" t="str">
        <f>IF(AND(ISNUMBER(E18), E18&lt;21), E18+1, "")</f>
        <v/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19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62" priority="5">
      <formula>MONTH(B10)&lt;&gt;OptionCalendrier1mois</formula>
    </cfRule>
  </conditionalFormatting>
  <conditionalFormatting sqref="J10">
    <cfRule type="containsText" dxfId="361" priority="4" operator="containsText" text="Début">
      <formula>NOT(ISERROR(SEARCH("Début",J10)))</formula>
    </cfRule>
  </conditionalFormatting>
  <conditionalFormatting sqref="B12:H12">
    <cfRule type="expression" dxfId="360" priority="3">
      <formula>MONTH(B12)&lt;&gt;OptionCalendrier1mois</formula>
    </cfRule>
  </conditionalFormatting>
  <conditionalFormatting sqref="B15:H15">
    <cfRule type="expression" dxfId="359" priority="2">
      <formula>MONTH(B15)&lt;&gt;OptionCalendrier1mois</formula>
    </cfRule>
  </conditionalFormatting>
  <conditionalFormatting sqref="B18:H18">
    <cfRule type="expression" dxfId="358" priority="1">
      <formula>MONTH(B18)&lt;&gt;OptionCalendrier1mois</formula>
    </cfRule>
  </conditionalFormatting>
  <dataValidations count="3">
    <dataValidation allowBlank="1" showInputMessage="1" prompt="Date" sqref="B9:E9 B8:H8" xr:uid="{8B0045BE-A33C-4CE8-B1E4-F8DC319C4548}"/>
    <dataValidation allowBlank="1" showInputMessage="1" prompt="Ajoutez des notes quotidiennes ici" sqref="B10 B13 B16 B19" xr:uid="{EA27C879-B7ED-482B-A94C-EB01A0F24321}"/>
    <dataValidation allowBlank="1" showDropDown="1" showInputMessage="1" showErrorMessage="1" sqref="H3" xr:uid="{6A4A6812-3F5A-4095-9732-2E910127C1D1}"/>
  </dataValidations>
  <hyperlinks>
    <hyperlink ref="J5" location="Cover!A1" display="Back to Home" xr:uid="{CE58D378-0555-4FFC-867D-4FBA2198B29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07210B-BA2E-43BE-8495-D5DA2EC193F6}">
  <sheetPr codeName="Sheet107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28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3</v>
      </c>
      <c r="C12" s="78">
        <f t="shared" ref="C12:H12" si="1">IF(AND(ISNUMBER(B12), B12&lt;21),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10</v>
      </c>
      <c r="C15" s="78">
        <f>IF(AND(ISNUMBER(B15), B15&lt;21), B15+1, "")</f>
        <v>11</v>
      </c>
      <c r="D15" s="78">
        <f>IF(AND(ISNUMBER(C15), C15&lt;22), C15+1, "")</f>
        <v>12</v>
      </c>
      <c r="E15" s="78">
        <f>IF(AND(ISNUMBER(D15), D15&lt;22), D15+1, "")</f>
        <v>13</v>
      </c>
      <c r="F15" s="78">
        <f>IF(AND(ISNUMBER(E15), E15&lt;22), E15+1, "")</f>
        <v>14</v>
      </c>
      <c r="G15" s="78">
        <f>IF(AND(ISNUMBER(F15), F15&lt;22), F15+1, "")</f>
        <v>15</v>
      </c>
      <c r="H15" s="78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17</v>
      </c>
      <c r="C18" s="78">
        <f>IF(AND(ISNUMBER(B18), B18&lt;22), B18+1, "")</f>
        <v>18</v>
      </c>
      <c r="D18" s="78">
        <f>IF(AND(ISNUMBER(C18), C18&lt;21), C18+1, "")</f>
        <v>19</v>
      </c>
      <c r="E18" s="78">
        <f>IF(AND(ISNUMBER(D18), D18&lt;21), D18+1, "")</f>
        <v>20</v>
      </c>
      <c r="F18" s="78">
        <f>IF(AND(ISNUMBER(E18), E18&lt;21), E18+1, "")</f>
        <v>21</v>
      </c>
      <c r="G18" s="78" t="str">
        <f>IF(AND(ISNUMBER(F18), F18&lt;21), F18+1, "")</f>
        <v/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19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57" priority="5">
      <formula>MONTH(B10)&lt;&gt;OptionCalendrier1mois</formula>
    </cfRule>
  </conditionalFormatting>
  <conditionalFormatting sqref="J10">
    <cfRule type="containsText" dxfId="356" priority="4" operator="containsText" text="Début">
      <formula>NOT(ISERROR(SEARCH("Début",J10)))</formula>
    </cfRule>
  </conditionalFormatting>
  <conditionalFormatting sqref="B12:H12">
    <cfRule type="expression" dxfId="355" priority="3">
      <formula>MONTH(B12)&lt;&gt;OptionCalendrier1mois</formula>
    </cfRule>
  </conditionalFormatting>
  <conditionalFormatting sqref="B15:H15">
    <cfRule type="expression" dxfId="354" priority="2">
      <formula>MONTH(B15)&lt;&gt;OptionCalendrier1mois</formula>
    </cfRule>
  </conditionalFormatting>
  <conditionalFormatting sqref="B18:H18">
    <cfRule type="expression" dxfId="353" priority="1">
      <formula>MONTH(B18)&lt;&gt;OptionCalendrier1mois</formula>
    </cfRule>
  </conditionalFormatting>
  <dataValidations count="3">
    <dataValidation allowBlank="1" showDropDown="1" showInputMessage="1" showErrorMessage="1" sqref="H3" xr:uid="{698DDC28-1B68-4512-B7AF-2C8233D98FA9}"/>
    <dataValidation allowBlank="1" showInputMessage="1" prompt="Ajoutez des notes quotidiennes ici" sqref="B10 B13 B16 B19" xr:uid="{678C7835-0AAB-486D-A4ED-3CF3FF1A82B2}"/>
    <dataValidation allowBlank="1" showInputMessage="1" prompt="Date" sqref="B9:F9 B8:H8" xr:uid="{76B46B8F-DFB9-4BCA-8C16-5046B3E29AA3}"/>
  </dataValidations>
  <hyperlinks>
    <hyperlink ref="J5" location="Cover!A1" display="Back to Home" xr:uid="{C7568927-29E4-47B8-B5A1-4B588035986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284C14-A07C-4FB2-9D41-4538619F00A5}">
  <sheetPr codeName="Sheet108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109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32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IF(AND(ISNUMBER(H9), H9&lt;28), H9+1, "")</f>
        <v>2</v>
      </c>
      <c r="C12" s="78">
        <f t="shared" ref="C12:H12" si="1">IF(AND(ISNUMBER(B12), B12&lt;21),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9</v>
      </c>
      <c r="C15" s="78">
        <f>IF(AND(ISNUMBER(B15), B15&lt;21), B15+1, "")</f>
        <v>10</v>
      </c>
      <c r="D15" s="78">
        <f>IF(AND(ISNUMBER(C15), C15&lt;22), C15+1, "")</f>
        <v>11</v>
      </c>
      <c r="E15" s="78">
        <f>IF(AND(ISNUMBER(D15), D15&lt;22), D15+1, "")</f>
        <v>12</v>
      </c>
      <c r="F15" s="78">
        <f>IF(AND(ISNUMBER(E15), E15&lt;22), E15+1, "")</f>
        <v>13</v>
      </c>
      <c r="G15" s="78">
        <f>IF(AND(ISNUMBER(F15), F15&lt;22), F15+1, "")</f>
        <v>14</v>
      </c>
      <c r="H15" s="78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16</v>
      </c>
      <c r="C18" s="78">
        <f>IF(AND(ISNUMBER(B18), B18&lt;22), B18+1, "")</f>
        <v>17</v>
      </c>
      <c r="D18" s="78">
        <f>IF(AND(ISNUMBER(C18), C18&lt;21), C18+1, "")</f>
        <v>18</v>
      </c>
      <c r="E18" s="78">
        <f>IF(AND(ISNUMBER(D18), D18&lt;21), D18+1, "")</f>
        <v>19</v>
      </c>
      <c r="F18" s="78">
        <f>IF(AND(ISNUMBER(E18), E18&lt;21), E18+1, "")</f>
        <v>20</v>
      </c>
      <c r="G18" s="78">
        <f>IF(AND(ISNUMBER(F18), F18&lt;21), F18+1, "")</f>
        <v>21</v>
      </c>
      <c r="H18" s="78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/>
      <c r="H19" s="81" t="s">
        <v>19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B13:D13 B11:H11 B17:H17">
    <cfRule type="expression" dxfId="352" priority="5">
      <formula>MONTH(B10)&lt;&gt;OptionCalendrier1mois</formula>
    </cfRule>
  </conditionalFormatting>
  <conditionalFormatting sqref="J10">
    <cfRule type="containsText" dxfId="351" priority="4" operator="containsText" text="Début">
      <formula>NOT(ISERROR(SEARCH("Début",J10)))</formula>
    </cfRule>
  </conditionalFormatting>
  <conditionalFormatting sqref="B12:H12">
    <cfRule type="expression" dxfId="350" priority="3">
      <formula>MONTH(B12)&lt;&gt;OptionCalendrier1mois</formula>
    </cfRule>
  </conditionalFormatting>
  <conditionalFormatting sqref="B15:H15">
    <cfRule type="expression" dxfId="349" priority="2">
      <formula>MONTH(B15)&lt;&gt;OptionCalendrier1mois</formula>
    </cfRule>
  </conditionalFormatting>
  <conditionalFormatting sqref="B18:H18">
    <cfRule type="expression" dxfId="348" priority="1">
      <formula>MONTH(B18)&lt;&gt;OptionCalendrier1mois</formula>
    </cfRule>
  </conditionalFormatting>
  <dataValidations count="3">
    <dataValidation allowBlank="1" showInputMessage="1" prompt="Date" sqref="B9:G9 B8:H8" xr:uid="{F6838816-3B33-4B9E-85E6-F7DD626EAFA2}"/>
    <dataValidation allowBlank="1" showInputMessage="1" prompt="Ajoutez des notes quotidiennes ici" sqref="B10 B13 B16 B19" xr:uid="{4BE01594-59FF-4AFF-9B7E-2184A2F7BE55}"/>
    <dataValidation allowBlank="1" showDropDown="1" showInputMessage="1" showErrorMessage="1" sqref="H3" xr:uid="{A52578D8-C738-48C4-A5E8-D9AE39D8F82E}"/>
  </dataValidations>
  <hyperlinks>
    <hyperlink ref="J5" location="Cover!A1" display="Back to Home" xr:uid="{064EC885-C9D5-4DAC-9F00-FCF96317D6C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9804F3-279F-40DB-90BE-1D0F548A440E}">
  <sheetPr codeName="Sheet109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 t="s">
        <v>272</v>
      </c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23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23" ht="34.200000000000003" customHeight="1">
      <c r="B3" s="63" t="s">
        <v>39</v>
      </c>
      <c r="C3" s="143" t="s">
        <v>334</v>
      </c>
      <c r="D3" s="143"/>
      <c r="E3" s="63" t="s">
        <v>38</v>
      </c>
      <c r="F3" s="63">
        <f>Cover!C7</f>
        <v>0</v>
      </c>
      <c r="G3" s="63" t="s">
        <v>37</v>
      </c>
      <c r="H3" s="63" t="s">
        <v>33</v>
      </c>
      <c r="K3" s="5"/>
      <c r="L3" s="34"/>
      <c r="N3" s="9"/>
      <c r="O3" s="9"/>
      <c r="P3" s="9"/>
    </row>
    <row r="4" spans="1:23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23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23" ht="13.2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/>
      <c r="H9" s="78" t="s">
        <v>55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78">
        <f>IF(H3="Dimanche",1,IF(ISNUMBER(A12),A12+1,""))</f>
        <v>1</v>
      </c>
      <c r="C12" s="78">
        <f t="shared" ref="C12:H12" si="1">IF(AND(ISNUMBER(B12), B12&lt;21),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78">
        <f>IF(AND(ISNUMBER(H12), H12&lt;21), H12+1, "")</f>
        <v>8</v>
      </c>
      <c r="C15" s="78">
        <f>IF(AND(ISNUMBER(B15), B15&lt;21), B15+1, "")</f>
        <v>9</v>
      </c>
      <c r="D15" s="78">
        <f>IF(AND(ISNUMBER(C15), C15&lt;22), C15+1, "")</f>
        <v>10</v>
      </c>
      <c r="E15" s="78">
        <f>IF(AND(ISNUMBER(D15), D15&lt;22), D15+1, "")</f>
        <v>11</v>
      </c>
      <c r="F15" s="78">
        <f>IF(AND(ISNUMBER(E15), E15&lt;22), E15+1, "")</f>
        <v>12</v>
      </c>
      <c r="G15" s="78">
        <f>IF(AND(ISNUMBER(F15), F15&lt;22), F15+1, "")</f>
        <v>13</v>
      </c>
      <c r="H15" s="78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H15&lt;21), H15+1, "")</f>
        <v>15</v>
      </c>
      <c r="C18" s="78">
        <f>IF(AND(ISNUMBER(B18), B18&lt;22), B18+1, "")</f>
        <v>16</v>
      </c>
      <c r="D18" s="78">
        <f>IF(AND(ISNUMBER(C18), C18&lt;21), C18+1, "")</f>
        <v>17</v>
      </c>
      <c r="E18" s="78">
        <f>IF(AND(ISNUMBER(D18), D18&lt;21), D18+1, "")</f>
        <v>18</v>
      </c>
      <c r="F18" s="78">
        <f>IF(AND(ISNUMBER(E18), E18&lt;21), E18+1, "")</f>
        <v>19</v>
      </c>
      <c r="G18" s="78">
        <f>IF(AND(ISNUMBER(F18), F18&lt;21), F18+1, "")</f>
        <v>20</v>
      </c>
      <c r="H18" s="78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34"/>
      <c r="F20" s="144" t="s">
        <v>19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8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30" t="s">
        <v>9</v>
      </c>
      <c r="C22" s="142"/>
      <c r="D22" s="142" t="s">
        <v>56</v>
      </c>
      <c r="E22" s="142"/>
      <c r="F22" s="96" t="s">
        <v>20</v>
      </c>
      <c r="G22" s="97" t="s">
        <v>298</v>
      </c>
      <c r="H22" s="72" t="s">
        <v>13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C3:D3"/>
  </mergeCells>
  <conditionalFormatting sqref="I10 B14:H14 I20 B13:D13 B11:H11 B17:H17">
    <cfRule type="expression" dxfId="347" priority="5">
      <formula>MONTH(B10)&lt;&gt;OptionCalendrier1mois</formula>
    </cfRule>
  </conditionalFormatting>
  <conditionalFormatting sqref="J10">
    <cfRule type="containsText" dxfId="346" priority="4" operator="containsText" text="Début">
      <formula>NOT(ISERROR(SEARCH("Début",J10)))</formula>
    </cfRule>
  </conditionalFormatting>
  <conditionalFormatting sqref="C12:H12">
    <cfRule type="expression" dxfId="345" priority="3">
      <formula>MONTH(C12)&lt;&gt;OptionCalendrier1mois</formula>
    </cfRule>
  </conditionalFormatting>
  <conditionalFormatting sqref="B15:H15">
    <cfRule type="expression" dxfId="344" priority="2">
      <formula>MONTH(B15)&lt;&gt;OptionCalendrier1mois</formula>
    </cfRule>
  </conditionalFormatting>
  <conditionalFormatting sqref="B18:H18">
    <cfRule type="expression" dxfId="343" priority="1">
      <formula>MONTH(B18)&lt;&gt;OptionCalendrier1mois</formula>
    </cfRule>
  </conditionalFormatting>
  <dataValidations disablePrompts="1" count="3">
    <dataValidation allowBlank="1" showDropDown="1" showInputMessage="1" showErrorMessage="1" sqref="H3" xr:uid="{27BC63F6-FDF8-4F4D-B801-DC79D561D7FB}"/>
    <dataValidation allowBlank="1" showInputMessage="1" prompt="Ajoutez des notes quotidiennes ici" sqref="B10 B13 B16 B19" xr:uid="{66A7A843-F196-48D5-BF2E-BDABD139BD18}"/>
    <dataValidation allowBlank="1" showInputMessage="1" prompt="Date" sqref="B8:H9" xr:uid="{797C1C01-EDED-4029-8A5C-CF6CD094AFA4}"/>
  </dataValidations>
  <hyperlinks>
    <hyperlink ref="J5" location="Cover!A1" display="Back to Home" xr:uid="{26447339-DEB3-492F-88BC-868ED8C96399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BC50C-EAFD-47A2-858D-C07A6C136255}">
  <sheetPr codeName="Sheet11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1.2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24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126" t="s">
        <v>127</v>
      </c>
      <c r="K5" s="126"/>
      <c r="L5" s="126"/>
      <c r="M5" s="12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 t="e">
        <f>C8-1</f>
        <v>#VALUE!</v>
      </c>
      <c r="C8" s="77" t="str">
        <f>Cover!D15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 t="s">
        <v>55</v>
      </c>
      <c r="C9" s="78">
        <f>IF(H3="Lundi",1,IF(ISNUMBER(B9),B9+1,""))</f>
        <v>1</v>
      </c>
      <c r="D9" s="78">
        <f>IF(E6="Mardi",1,IF(ISNUMBER(C9),C9+1,""))</f>
        <v>2</v>
      </c>
      <c r="E9" s="78">
        <f>IF(E6="Mercredi",1,IF(ISNUMBER(D9),D9+1,""))</f>
        <v>3</v>
      </c>
      <c r="F9" s="78">
        <f>IF(E6="Jeudi",1,IF(ISNUMBER(E9),E9+1,""))</f>
        <v>4</v>
      </c>
      <c r="G9" s="78">
        <f>IF(E6="Vendredi",1,IF(ISNUMBER(F9),F9+1,""))</f>
        <v>5</v>
      </c>
      <c r="H9" s="78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7</v>
      </c>
      <c r="C12" s="78">
        <f t="shared" ref="C12:H12" si="1">IF(AND(ISNUMBER(B12), B12&lt;28), B12+1, "")</f>
        <v>8</v>
      </c>
      <c r="D12" s="78">
        <f t="shared" si="1"/>
        <v>9</v>
      </c>
      <c r="E12" s="78">
        <f t="shared" si="1"/>
        <v>10</v>
      </c>
      <c r="F12" s="78">
        <f t="shared" si="1"/>
        <v>11</v>
      </c>
      <c r="G12" s="78">
        <f t="shared" si="1"/>
        <v>12</v>
      </c>
      <c r="H12" s="78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14</v>
      </c>
      <c r="C15" s="78">
        <f t="shared" ref="C15:H15" si="3">IF(AND(ISNUMBER(B15), B15&lt;28), B15+1, "")</f>
        <v>15</v>
      </c>
      <c r="D15" s="78">
        <f t="shared" si="3"/>
        <v>16</v>
      </c>
      <c r="E15" s="78">
        <f t="shared" si="3"/>
        <v>17</v>
      </c>
      <c r="F15" s="78">
        <f t="shared" si="3"/>
        <v>18</v>
      </c>
      <c r="G15" s="78">
        <f t="shared" si="3"/>
        <v>19</v>
      </c>
      <c r="H15" s="78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21</v>
      </c>
      <c r="C18" s="78">
        <f t="shared" ref="C18:H18" si="5">IF(AND(ISNUMBER(B18), B18&lt;28), B18+1, "")</f>
        <v>22</v>
      </c>
      <c r="D18" s="78">
        <f t="shared" si="5"/>
        <v>23</v>
      </c>
      <c r="E18" s="78">
        <f t="shared" si="5"/>
        <v>24</v>
      </c>
      <c r="F18" s="78">
        <f t="shared" si="5"/>
        <v>25</v>
      </c>
      <c r="G18" s="78">
        <f t="shared" si="5"/>
        <v>26</v>
      </c>
      <c r="H18" s="78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28</v>
      </c>
      <c r="C21" s="78" t="str">
        <f>IF(AND(ISNUMBER(B21), B21&lt;28), B21+1, "")</f>
        <v/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19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J5:M5"/>
    <mergeCell ref="B1:H1"/>
    <mergeCell ref="B2:H2"/>
    <mergeCell ref="B25:C25"/>
    <mergeCell ref="D25:E25"/>
    <mergeCell ref="C3:D3"/>
  </mergeCells>
  <conditionalFormatting sqref="I10 B11:H11 B14:H14 B17:H17 I20 B13:D13">
    <cfRule type="expression" dxfId="342" priority="9">
      <formula>MONTH(B10)&lt;&gt;OptionCalendrier1mois</formula>
    </cfRule>
  </conditionalFormatting>
  <conditionalFormatting sqref="J10">
    <cfRule type="containsText" dxfId="341" priority="8" operator="containsText" text="Début">
      <formula>NOT(ISERROR(SEARCH("Début",J10)))</formula>
    </cfRule>
  </conditionalFormatting>
  <conditionalFormatting sqref="B12:H12">
    <cfRule type="expression" dxfId="340" priority="7">
      <formula>MONTH(B12)&lt;&gt;OptionCalendrier1mois</formula>
    </cfRule>
  </conditionalFormatting>
  <conditionalFormatting sqref="B15:H15">
    <cfRule type="expression" dxfId="339" priority="6">
      <formula>MONTH(B15)&lt;&gt;OptionCalendrier1mois</formula>
    </cfRule>
  </conditionalFormatting>
  <conditionalFormatting sqref="B18:H18">
    <cfRule type="expression" dxfId="338" priority="5">
      <formula>MONTH(B18)&lt;&gt;OptionCalendrier1mois</formula>
    </cfRule>
  </conditionalFormatting>
  <conditionalFormatting sqref="C21:D21">
    <cfRule type="expression" dxfId="337" priority="1">
      <formula>MONTH(C21)&lt;&gt;OptionCalendrier1mois</formula>
    </cfRule>
  </conditionalFormatting>
  <conditionalFormatting sqref="B20:H20 I23">
    <cfRule type="expression" dxfId="336" priority="4">
      <formula>MONTH(B20)&lt;&gt;OptionCalendrier1mois</formula>
    </cfRule>
  </conditionalFormatting>
  <conditionalFormatting sqref="E21:H21">
    <cfRule type="expression" dxfId="335" priority="3">
      <formula>MONTH(E21)&lt;&gt;OptionCalendrier1mois</formula>
    </cfRule>
  </conditionalFormatting>
  <conditionalFormatting sqref="B21">
    <cfRule type="expression" dxfId="334" priority="2">
      <formula>MONTH(B21)&lt;&gt;OptionCalendrier1mois</formula>
    </cfRule>
  </conditionalFormatting>
  <dataValidations count="3">
    <dataValidation allowBlank="1" showInputMessage="1" prompt="Date" sqref="B9 B8:H8" xr:uid="{DA9A704C-9898-4FFE-8C73-9F58D67D9B45}"/>
    <dataValidation allowBlank="1" showInputMessage="1" prompt="Ajoutez des notes quotidiennes ici" sqref="B10 B13 B16 B19 B22" xr:uid="{94ABDD7A-96B1-43CE-B2B2-C1A3E8A36904}"/>
    <dataValidation allowBlank="1" showDropDown="1" showInputMessage="1" showErrorMessage="1" sqref="H3" xr:uid="{8178CED5-8093-48BD-AF33-5A54E2D0BF72}"/>
  </dataValidations>
  <hyperlinks>
    <hyperlink ref="J5" location="Cover!A1" display="Back to Home" xr:uid="{2B2809FD-5731-48AF-AE9A-ACF48A5B5DC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D997DE-84A3-473D-A6B1-B19FFD22F973}">
  <sheetPr codeName="Sheet11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25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 t="e">
        <f>D8-1</f>
        <v>#VALUE!</v>
      </c>
      <c r="D8" s="77" t="str">
        <f>Cover!D15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 t="s">
        <v>55</v>
      </c>
      <c r="D9" s="78">
        <f>IF(H3="Mardi",1,IF(ISNUMBER(C9),C9+1,""))</f>
        <v>1</v>
      </c>
      <c r="E9" s="78">
        <f>IF(E6="Mercredi",1,IF(ISNUMBER(D9),D9+1,""))</f>
        <v>2</v>
      </c>
      <c r="F9" s="78">
        <f>IF(E6="Jeudi",1,IF(ISNUMBER(E9),E9+1,""))</f>
        <v>3</v>
      </c>
      <c r="G9" s="78">
        <f>IF(E6="Vendredi",1,IF(ISNUMBER(F9),F9+1,""))</f>
        <v>4</v>
      </c>
      <c r="H9" s="78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6</v>
      </c>
      <c r="C12" s="78">
        <f t="shared" ref="C12:H12" si="1">IF(AND(ISNUMBER(B12), B12&lt;28), B12+1, "")</f>
        <v>7</v>
      </c>
      <c r="D12" s="78">
        <f t="shared" si="1"/>
        <v>8</v>
      </c>
      <c r="E12" s="78">
        <f t="shared" si="1"/>
        <v>9</v>
      </c>
      <c r="F12" s="78">
        <f t="shared" si="1"/>
        <v>10</v>
      </c>
      <c r="G12" s="78">
        <f t="shared" si="1"/>
        <v>11</v>
      </c>
      <c r="H12" s="78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13</v>
      </c>
      <c r="C15" s="78">
        <f t="shared" ref="C15:H15" si="3">IF(AND(ISNUMBER(B15), B15&lt;28), B15+1, "")</f>
        <v>14</v>
      </c>
      <c r="D15" s="78">
        <f t="shared" si="3"/>
        <v>15</v>
      </c>
      <c r="E15" s="78">
        <f t="shared" si="3"/>
        <v>16</v>
      </c>
      <c r="F15" s="78">
        <f t="shared" si="3"/>
        <v>17</v>
      </c>
      <c r="G15" s="78">
        <f t="shared" si="3"/>
        <v>18</v>
      </c>
      <c r="H15" s="78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20</v>
      </c>
      <c r="C18" s="78">
        <f t="shared" ref="C18:H18" si="5">IF(AND(ISNUMBER(B18), B18&lt;28), B18+1, "")</f>
        <v>21</v>
      </c>
      <c r="D18" s="78">
        <f t="shared" si="5"/>
        <v>22</v>
      </c>
      <c r="E18" s="78">
        <f t="shared" si="5"/>
        <v>23</v>
      </c>
      <c r="F18" s="78">
        <f t="shared" si="5"/>
        <v>24</v>
      </c>
      <c r="G18" s="78">
        <f t="shared" si="5"/>
        <v>25</v>
      </c>
      <c r="H18" s="78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27</v>
      </c>
      <c r="C21" s="78">
        <f>IF(AND(ISNUMBER(B21), B21&lt;28), B21+1, "")</f>
        <v>28</v>
      </c>
      <c r="D21" s="78" t="str">
        <f>IF(AND(ISNUMBER(C21), C21&lt;28), C21+1, "")</f>
        <v/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19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33" priority="9">
      <formula>MONTH(B10)&lt;&gt;OptionCalendrier1mois</formula>
    </cfRule>
  </conditionalFormatting>
  <conditionalFormatting sqref="J10">
    <cfRule type="containsText" dxfId="332" priority="8" operator="containsText" text="Début">
      <formula>NOT(ISERROR(SEARCH("Début",J10)))</formula>
    </cfRule>
  </conditionalFormatting>
  <conditionalFormatting sqref="B12:H12">
    <cfRule type="expression" dxfId="331" priority="7">
      <formula>MONTH(B12)&lt;&gt;OptionCalendrier1mois</formula>
    </cfRule>
  </conditionalFormatting>
  <conditionalFormatting sqref="B15:H15">
    <cfRule type="expression" dxfId="330" priority="6">
      <formula>MONTH(B15)&lt;&gt;OptionCalendrier1mois</formula>
    </cfRule>
  </conditionalFormatting>
  <conditionalFormatting sqref="B18:H18">
    <cfRule type="expression" dxfId="329" priority="5">
      <formula>MONTH(B18)&lt;&gt;OptionCalendrier1mois</formula>
    </cfRule>
  </conditionalFormatting>
  <conditionalFormatting sqref="C21:D21">
    <cfRule type="expression" dxfId="328" priority="1">
      <formula>MONTH(C21)&lt;&gt;OptionCalendrier1mois</formula>
    </cfRule>
  </conditionalFormatting>
  <conditionalFormatting sqref="I23 B20:H20">
    <cfRule type="expression" dxfId="327" priority="4">
      <formula>MONTH(B20)&lt;&gt;OptionCalendrier1mois</formula>
    </cfRule>
  </conditionalFormatting>
  <conditionalFormatting sqref="E21:H21">
    <cfRule type="expression" dxfId="326" priority="3">
      <formula>MONTH(E21)&lt;&gt;OptionCalendrier1mois</formula>
    </cfRule>
  </conditionalFormatting>
  <conditionalFormatting sqref="B21">
    <cfRule type="expression" dxfId="325" priority="2">
      <formula>MONTH(B21)&lt;&gt;OptionCalendrier1mois</formula>
    </cfRule>
  </conditionalFormatting>
  <dataValidations count="3">
    <dataValidation allowBlank="1" showDropDown="1" showInputMessage="1" showErrorMessage="1" sqref="H3" xr:uid="{AFBCCB8B-6020-42FB-834D-B45F883ED9C0}"/>
    <dataValidation allowBlank="1" showInputMessage="1" prompt="Ajoutez des notes quotidiennes ici" sqref="B10 B13 B16 B19 B22" xr:uid="{D3680B37-3DB4-4B58-869C-B299CCDB2039}"/>
    <dataValidation allowBlank="1" showInputMessage="1" prompt="Date" sqref="B9:C9 B8:H8" xr:uid="{85F93FC3-281E-4CFC-9BEC-CF7F08F259FA}"/>
  </dataValidations>
  <hyperlinks>
    <hyperlink ref="J5" location="Cover!A1" display="Back to Home" xr:uid="{5FE06B77-29E5-419F-8DBB-0BA63409A7A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9715CA-BD72-47A9-BAA4-8340DB554F2A}">
  <sheetPr codeName="Sheet11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1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N1" s="26"/>
      <c r="O1" s="26"/>
      <c r="P1" s="26"/>
    </row>
    <row r="2" spans="1:19" ht="42" customHeight="1">
      <c r="B2" s="118" t="s">
        <v>11</v>
      </c>
      <c r="C2" s="119"/>
      <c r="D2" s="119"/>
      <c r="E2" s="119"/>
      <c r="F2" s="119"/>
      <c r="G2" s="119"/>
      <c r="H2" s="119"/>
      <c r="L2" s="34"/>
      <c r="N2" s="9"/>
      <c r="O2" s="9"/>
      <c r="P2" s="9"/>
    </row>
    <row r="3" spans="1:19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16</v>
      </c>
      <c r="K3" s="5"/>
      <c r="L3" s="34"/>
      <c r="N3" s="9"/>
      <c r="O3" s="9"/>
      <c r="P3" s="9"/>
    </row>
    <row r="4" spans="1:19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K4" s="5"/>
      <c r="N4" s="23"/>
      <c r="O4" s="9"/>
      <c r="P4" s="9"/>
    </row>
    <row r="5" spans="1:19" ht="15" customHeight="1">
      <c r="A5" s="1"/>
      <c r="J5" s="86" t="s">
        <v>127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Cover!D15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 t="s">
        <v>55</v>
      </c>
      <c r="E9" s="78">
        <f>IF(H3="Mercredi",1,IF(ISNUMBER(D9),D9+1,""))</f>
        <v>1</v>
      </c>
      <c r="F9" s="78">
        <f>IF(E6="Jeudi",1,IF(ISNUMBER(E9),E9+1,""))</f>
        <v>2</v>
      </c>
      <c r="G9" s="78">
        <f>IF(E6="Vendredi",1,IF(ISNUMBER(F9),F9+1,""))</f>
        <v>3</v>
      </c>
      <c r="H9" s="78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78">
        <f>IF(AND(ISNUMBER(H9), H9&lt;28), H9+1, "")</f>
        <v>5</v>
      </c>
      <c r="C12" s="78">
        <f t="shared" ref="C12:H12" si="1">IF(AND(ISNUMBER(B12), B12&lt;28), B12+1, "")</f>
        <v>6</v>
      </c>
      <c r="D12" s="78">
        <f t="shared" si="1"/>
        <v>7</v>
      </c>
      <c r="E12" s="78">
        <f t="shared" si="1"/>
        <v>8</v>
      </c>
      <c r="F12" s="78">
        <f t="shared" si="1"/>
        <v>9</v>
      </c>
      <c r="G12" s="78">
        <f t="shared" si="1"/>
        <v>10</v>
      </c>
      <c r="H12" s="78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78">
        <f>IF(AND(ISNUMBER(H12), H12&lt;28), H12+1, "")</f>
        <v>12</v>
      </c>
      <c r="C15" s="78">
        <f t="shared" ref="C15:H15" si="3">IF(AND(ISNUMBER(B15), B15&lt;28), B15+1, "")</f>
        <v>13</v>
      </c>
      <c r="D15" s="78">
        <f t="shared" si="3"/>
        <v>14</v>
      </c>
      <c r="E15" s="78">
        <f t="shared" si="3"/>
        <v>15</v>
      </c>
      <c r="F15" s="78">
        <f t="shared" si="3"/>
        <v>16</v>
      </c>
      <c r="G15" s="78">
        <f t="shared" si="3"/>
        <v>17</v>
      </c>
      <c r="H15" s="78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78">
        <f>IF(AND(ISNUMBER(H15), H15&lt;28), H15+1, "")</f>
        <v>19</v>
      </c>
      <c r="C18" s="78">
        <f t="shared" ref="C18:H18" si="5">IF(AND(ISNUMBER(B18), B18&lt;28), B18+1, "")</f>
        <v>20</v>
      </c>
      <c r="D18" s="78">
        <f t="shared" si="5"/>
        <v>21</v>
      </c>
      <c r="E18" s="78">
        <f t="shared" si="5"/>
        <v>22</v>
      </c>
      <c r="F18" s="78">
        <f t="shared" si="5"/>
        <v>23</v>
      </c>
      <c r="G18" s="78">
        <f t="shared" si="5"/>
        <v>24</v>
      </c>
      <c r="H18" s="78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78">
        <f>IF(AND(ISNUMBER(H18), H18&lt;28), H18+1, "")</f>
        <v>26</v>
      </c>
      <c r="C21" s="78">
        <f>IF(AND(ISNUMBER(B21), B21&lt;28), B21+1, "")</f>
        <v>27</v>
      </c>
      <c r="D21" s="78">
        <f>IF(AND(ISNUMBER(C21), C21&lt;28), C21+1, "")</f>
        <v>28</v>
      </c>
      <c r="E21" s="78" t="str">
        <f>IF(AND(ISNUMBER(D21), D21&lt;21), D21+1, "")</f>
        <v/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19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8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24" priority="9">
      <formula>MONTH(B10)&lt;&gt;OptionCalendrier1mois</formula>
    </cfRule>
  </conditionalFormatting>
  <conditionalFormatting sqref="J10">
    <cfRule type="containsText" dxfId="323" priority="8" operator="containsText" text="Début">
      <formula>NOT(ISERROR(SEARCH("Début",J10)))</formula>
    </cfRule>
  </conditionalFormatting>
  <conditionalFormatting sqref="B12:H12">
    <cfRule type="expression" dxfId="322" priority="7">
      <formula>MONTH(B12)&lt;&gt;OptionCalendrier1mois</formula>
    </cfRule>
  </conditionalFormatting>
  <conditionalFormatting sqref="B15:H15">
    <cfRule type="expression" dxfId="321" priority="6">
      <formula>MONTH(B15)&lt;&gt;OptionCalendrier1mois</formula>
    </cfRule>
  </conditionalFormatting>
  <conditionalFormatting sqref="B18:H18">
    <cfRule type="expression" dxfId="320" priority="5">
      <formula>MONTH(B18)&lt;&gt;OptionCalendrier1mois</formula>
    </cfRule>
  </conditionalFormatting>
  <conditionalFormatting sqref="C21:D21">
    <cfRule type="expression" dxfId="319" priority="1">
      <formula>MONTH(C21)&lt;&gt;OptionCalendrier1mois</formula>
    </cfRule>
  </conditionalFormatting>
  <conditionalFormatting sqref="I23 B20:H20">
    <cfRule type="expression" dxfId="318" priority="4">
      <formula>MONTH(B20)&lt;&gt;OptionCalendrier1mois</formula>
    </cfRule>
  </conditionalFormatting>
  <conditionalFormatting sqref="E21:H21">
    <cfRule type="expression" dxfId="317" priority="3">
      <formula>MONTH(E21)&lt;&gt;OptionCalendrier1mois</formula>
    </cfRule>
  </conditionalFormatting>
  <conditionalFormatting sqref="B21">
    <cfRule type="expression" dxfId="316" priority="2">
      <formula>MONTH(B21)&lt;&gt;OptionCalendrier1mois</formula>
    </cfRule>
  </conditionalFormatting>
  <dataValidations count="3">
    <dataValidation allowBlank="1" showInputMessage="1" prompt="Date" sqref="B9:D9 B8:H8" xr:uid="{AC691DD2-7818-4874-B9E5-4B551ECEEBDF}"/>
    <dataValidation allowBlank="1" showInputMessage="1" prompt="Ajoutez des notes quotidiennes ici" sqref="B10 B13 B16 B19 B22" xr:uid="{6079B82A-61B2-4C64-993F-92FAD786CFC3}"/>
    <dataValidation allowBlank="1" showDropDown="1" showInputMessage="1" showErrorMessage="1" sqref="H3" xr:uid="{8E60A1F3-0638-4447-B17F-14E22046ADEA}"/>
  </dataValidations>
  <hyperlinks>
    <hyperlink ref="J5" location="Cover!A1" display="Back to Home" xr:uid="{BB54CAF9-90E9-4D42-BE01-CF602E85162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C793A3-6271-40FA-9FCD-C78D37063A00}">
  <sheetPr codeName="Sheet113">
    <tabColor theme="4" tint="-0.249977111117893"/>
    <pageSetUpPr autoPageBreaks="0"/>
  </sheetPr>
  <dimension ref="A1:O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3" customWidth="1"/>
    <col min="11" max="11" width="9.109375" customWidth="1"/>
  </cols>
  <sheetData>
    <row r="1" spans="1:15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27</v>
      </c>
      <c r="J3" s="9"/>
      <c r="K3" s="9"/>
      <c r="L3" s="9"/>
    </row>
    <row r="4" spans="1:15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2" customHeight="1">
      <c r="B8" s="77"/>
      <c r="C8" s="77"/>
      <c r="D8" s="77"/>
      <c r="E8" s="77" t="e">
        <f>F8-1</f>
        <v>#VALUE!</v>
      </c>
      <c r="F8" s="77" t="str">
        <f>Cover!D15</f>
        <v/>
      </c>
      <c r="G8" s="77" t="e">
        <f>F8+1</f>
        <v>#VALUE!</v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2" customHeight="1">
      <c r="B9" s="78"/>
      <c r="C9" s="78"/>
      <c r="D9" s="78"/>
      <c r="E9" s="78" t="s">
        <v>55</v>
      </c>
      <c r="F9" s="78">
        <f>IF(H3="Jeudi",1,IF(ISNUMBER(E9),E9+1,""))</f>
        <v>1</v>
      </c>
      <c r="G9" s="78">
        <f>IF(E6="Vendredi",1,IF(ISNUMBER(F9),F9+1,""))</f>
        <v>2</v>
      </c>
      <c r="H9" s="78">
        <f>IF(E6="Samedi",1,IF(ISNUMBER(G9),G9+1,""))</f>
        <v>3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78">
        <f>IF(AND(ISNUMBER(H9), H9&lt;28), H9+1, "")</f>
        <v>4</v>
      </c>
      <c r="C12" s="78">
        <f t="shared" ref="C12:H12" si="1">IF(AND(ISNUMBER(B12), B12&lt;28), B12+1, "")</f>
        <v>5</v>
      </c>
      <c r="D12" s="78">
        <f t="shared" si="1"/>
        <v>6</v>
      </c>
      <c r="E12" s="78">
        <f t="shared" si="1"/>
        <v>7</v>
      </c>
      <c r="F12" s="78">
        <f t="shared" si="1"/>
        <v>8</v>
      </c>
      <c r="G12" s="78">
        <f t="shared" si="1"/>
        <v>9</v>
      </c>
      <c r="H12" s="78">
        <f t="shared" si="1"/>
        <v>10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78">
        <f>IF(AND(ISNUMBER(H12), H12&lt;28), H12+1, "")</f>
        <v>11</v>
      </c>
      <c r="C15" s="78">
        <f t="shared" ref="C15:H15" si="3">IF(AND(ISNUMBER(B15), B15&lt;28), B15+1, "")</f>
        <v>12</v>
      </c>
      <c r="D15" s="78">
        <f t="shared" si="3"/>
        <v>13</v>
      </c>
      <c r="E15" s="78">
        <f t="shared" si="3"/>
        <v>14</v>
      </c>
      <c r="F15" s="78">
        <f t="shared" si="3"/>
        <v>15</v>
      </c>
      <c r="G15" s="78">
        <f t="shared" si="3"/>
        <v>16</v>
      </c>
      <c r="H15" s="78">
        <f t="shared" si="3"/>
        <v>17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78">
        <f>IF(AND(ISNUMBER(H15), H15&lt;28), H15+1, "")</f>
        <v>18</v>
      </c>
      <c r="C18" s="78">
        <f t="shared" ref="C18:H18" si="5">IF(AND(ISNUMBER(B18), B18&lt;28), B18+1, "")</f>
        <v>19</v>
      </c>
      <c r="D18" s="78">
        <f t="shared" si="5"/>
        <v>20</v>
      </c>
      <c r="E18" s="78">
        <f t="shared" si="5"/>
        <v>21</v>
      </c>
      <c r="F18" s="78">
        <f t="shared" si="5"/>
        <v>22</v>
      </c>
      <c r="G18" s="78">
        <f t="shared" si="5"/>
        <v>23</v>
      </c>
      <c r="H18" s="78">
        <f t="shared" si="5"/>
        <v>24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2" customHeight="1">
      <c r="B21" s="78">
        <f>IF(AND(ISNUMBER(H18), H18&lt;28), H18+1, "")</f>
        <v>25</v>
      </c>
      <c r="C21" s="78">
        <f>IF(AND(ISNUMBER(B21), B21&lt;28), B21+1, "")</f>
        <v>26</v>
      </c>
      <c r="D21" s="78">
        <f>IF(AND(ISNUMBER(C21), C21&lt;28), C21+1, "")</f>
        <v>27</v>
      </c>
      <c r="E21" s="78">
        <f>IF(AND(ISNUMBER(D21), D21&lt;28), D21+1, "")</f>
        <v>28</v>
      </c>
      <c r="F21" s="78" t="str">
        <f>IF(AND(ISNUMBER(E21), E21&lt;21), E21+1, "")</f>
        <v/>
      </c>
      <c r="G21" s="78" t="str">
        <f>IF(AND(ISNUMBER(F21), F21&lt;21), F21+1, "")</f>
        <v/>
      </c>
      <c r="H21" s="78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 t="s">
        <v>19</v>
      </c>
      <c r="G22" s="21"/>
      <c r="H22" s="22"/>
      <c r="J22" s="7"/>
      <c r="K22" s="7"/>
      <c r="L22" s="7"/>
      <c r="M22" s="9"/>
      <c r="N22" s="9"/>
      <c r="O22" s="9"/>
    </row>
    <row r="23" spans="2:15" ht="13.2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15" priority="9">
      <formula>MONTH(B10)&lt;&gt;OptionCalendrier1mois</formula>
    </cfRule>
  </conditionalFormatting>
  <conditionalFormatting sqref="B12:H12">
    <cfRule type="expression" dxfId="314" priority="7">
      <formula>MONTH(B12)&lt;&gt;OptionCalendrier1mois</formula>
    </cfRule>
  </conditionalFormatting>
  <conditionalFormatting sqref="B15:H15">
    <cfRule type="expression" dxfId="313" priority="6">
      <formula>MONTH(B15)&lt;&gt;OptionCalendrier1mois</formula>
    </cfRule>
  </conditionalFormatting>
  <conditionalFormatting sqref="B18:H18">
    <cfRule type="expression" dxfId="312" priority="5">
      <formula>MONTH(B18)&lt;&gt;OptionCalendrier1mois</formula>
    </cfRule>
  </conditionalFormatting>
  <conditionalFormatting sqref="C21:E21">
    <cfRule type="expression" dxfId="311" priority="1">
      <formula>MONTH(C21)&lt;&gt;OptionCalendrier1mois</formula>
    </cfRule>
  </conditionalFormatting>
  <conditionalFormatting sqref="I23 B20:H20">
    <cfRule type="expression" dxfId="310" priority="4">
      <formula>MONTH(B20)&lt;&gt;OptionCalendrier1mois</formula>
    </cfRule>
  </conditionalFormatting>
  <conditionalFormatting sqref="F21:H21">
    <cfRule type="expression" dxfId="309" priority="3">
      <formula>MONTH(F21)&lt;&gt;OptionCalendrier1mois</formula>
    </cfRule>
  </conditionalFormatting>
  <conditionalFormatting sqref="B21">
    <cfRule type="expression" dxfId="308" priority="2">
      <formula>MONTH(B21)&lt;&gt;OptionCalendrier1mois</formula>
    </cfRule>
  </conditionalFormatting>
  <dataValidations count="3">
    <dataValidation allowBlank="1" showDropDown="1" showInputMessage="1" showErrorMessage="1" sqref="H3" xr:uid="{0F0F251B-B238-4A00-8DA3-BCC2E25C142D}"/>
    <dataValidation allowBlank="1" showInputMessage="1" prompt="Ajoutez des notes quotidiennes ici" sqref="B10 B13 B16 B19 B22" xr:uid="{D86B9251-F7FE-444F-937F-9D51437DC4DC}"/>
    <dataValidation allowBlank="1" showInputMessage="1" prompt="Date" sqref="B9:E9 B8:H8" xr:uid="{95691E6C-BAAB-4E77-B209-D067A41C96B8}"/>
  </dataValidations>
  <hyperlinks>
    <hyperlink ref="J5" location="Cover!A1" display="Back to Home" xr:uid="{6E1BE515-4910-44BF-8E8B-60FBDC37ED9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71E757-46EE-4D2C-B71E-D00D8695151A}">
  <sheetPr codeName="Sheet114">
    <tabColor theme="4" tint="-0.249977111117893"/>
    <pageSetUpPr autoPageBreaks="0"/>
  </sheetPr>
  <dimension ref="A1:O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" customWidth="1"/>
    <col min="11" max="11" width="9.109375" customWidth="1"/>
  </cols>
  <sheetData>
    <row r="1" spans="1:15" s="25" customFormat="1" ht="31.2" customHeight="1">
      <c r="A1" s="24" t="s">
        <v>272</v>
      </c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28</v>
      </c>
      <c r="J3" s="9"/>
      <c r="K3" s="9"/>
      <c r="L3" s="9"/>
    </row>
    <row r="4" spans="1:15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2" customHeight="1">
      <c r="B8" s="77"/>
      <c r="C8" s="77"/>
      <c r="D8" s="77"/>
      <c r="E8" s="77"/>
      <c r="F8" s="77" t="e">
        <f>G8-1</f>
        <v>#VALUE!</v>
      </c>
      <c r="G8" s="77" t="str">
        <f>Cover!D15</f>
        <v/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2" customHeight="1">
      <c r="B9" s="78"/>
      <c r="C9" s="78"/>
      <c r="D9" s="78"/>
      <c r="E9" s="78"/>
      <c r="F9" s="78" t="s">
        <v>55</v>
      </c>
      <c r="G9" s="78">
        <f>IF(H3="Vendredi",1,IF(ISNUMBER(F9),F9+1,""))</f>
        <v>1</v>
      </c>
      <c r="H9" s="78">
        <f>IF(E6="Samedi",1,IF(ISNUMBER(G9),G9+1,""))</f>
        <v>2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78">
        <f>IF(AND(ISNUMBER(H9), H9&lt;28), H9+1, "")</f>
        <v>3</v>
      </c>
      <c r="C12" s="78">
        <f t="shared" ref="C12:H12" si="1">IF(AND(ISNUMBER(B12), B12&lt;28), B12+1, "")</f>
        <v>4</v>
      </c>
      <c r="D12" s="78">
        <f t="shared" si="1"/>
        <v>5</v>
      </c>
      <c r="E12" s="78">
        <f t="shared" si="1"/>
        <v>6</v>
      </c>
      <c r="F12" s="78">
        <f t="shared" si="1"/>
        <v>7</v>
      </c>
      <c r="G12" s="78">
        <f t="shared" si="1"/>
        <v>8</v>
      </c>
      <c r="H12" s="78">
        <f t="shared" si="1"/>
        <v>9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78">
        <f>IF(AND(ISNUMBER(H12), H12&lt;28), H12+1, "")</f>
        <v>10</v>
      </c>
      <c r="C15" s="78">
        <f t="shared" ref="C15:H15" si="3">IF(AND(ISNUMBER(B15), B15&lt;28), B15+1, "")</f>
        <v>11</v>
      </c>
      <c r="D15" s="78">
        <f t="shared" si="3"/>
        <v>12</v>
      </c>
      <c r="E15" s="78">
        <f t="shared" si="3"/>
        <v>13</v>
      </c>
      <c r="F15" s="78">
        <f t="shared" si="3"/>
        <v>14</v>
      </c>
      <c r="G15" s="78">
        <f t="shared" si="3"/>
        <v>15</v>
      </c>
      <c r="H15" s="78">
        <f t="shared" si="3"/>
        <v>16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78">
        <f>IF(AND(ISNUMBER(H15), H15&lt;28), H15+1, "")</f>
        <v>17</v>
      </c>
      <c r="C18" s="78">
        <f t="shared" ref="C18:H18" si="5">IF(AND(ISNUMBER(B18), B18&lt;28), B18+1, "")</f>
        <v>18</v>
      </c>
      <c r="D18" s="78">
        <f t="shared" si="5"/>
        <v>19</v>
      </c>
      <c r="E18" s="78">
        <f t="shared" si="5"/>
        <v>20</v>
      </c>
      <c r="F18" s="78">
        <f t="shared" si="5"/>
        <v>21</v>
      </c>
      <c r="G18" s="78">
        <f t="shared" si="5"/>
        <v>22</v>
      </c>
      <c r="H18" s="78">
        <f t="shared" si="5"/>
        <v>23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2" customHeight="1">
      <c r="B21" s="78">
        <f>IF(AND(ISNUMBER(H18), H18&lt;28), H18+1, "")</f>
        <v>24</v>
      </c>
      <c r="C21" s="78">
        <f>IF(AND(ISNUMBER(B21), B21&lt;28), B21+1, "")</f>
        <v>25</v>
      </c>
      <c r="D21" s="78">
        <f>IF(AND(ISNUMBER(C21), C21&lt;28), C21+1, "")</f>
        <v>26</v>
      </c>
      <c r="E21" s="78">
        <f>IF(AND(ISNUMBER(D21), D21&lt;28), D21+1, "")</f>
        <v>27</v>
      </c>
      <c r="F21" s="78">
        <f>IF(AND(ISNUMBER(E21), E21&lt;28), E21+1, "")</f>
        <v>28</v>
      </c>
      <c r="G21" s="78" t="str">
        <f>IF(AND(ISNUMBER(F21), F21&lt;21), F21+1, "")</f>
        <v/>
      </c>
      <c r="H21" s="78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 t="s">
        <v>19</v>
      </c>
      <c r="H22" s="22"/>
      <c r="J22" s="7"/>
      <c r="K22" s="7"/>
      <c r="L22" s="7"/>
      <c r="M22" s="9"/>
      <c r="N22" s="9"/>
      <c r="O22" s="9"/>
    </row>
    <row r="23" spans="2:15" ht="13.2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307" priority="9">
      <formula>MONTH(B10)&lt;&gt;OptionCalendrier1mois</formula>
    </cfRule>
  </conditionalFormatting>
  <conditionalFormatting sqref="B12:H12">
    <cfRule type="expression" dxfId="306" priority="7">
      <formula>MONTH(B12)&lt;&gt;OptionCalendrier1mois</formula>
    </cfRule>
  </conditionalFormatting>
  <conditionalFormatting sqref="B15:H15">
    <cfRule type="expression" dxfId="305" priority="6">
      <formula>MONTH(B15)&lt;&gt;OptionCalendrier1mois</formula>
    </cfRule>
  </conditionalFormatting>
  <conditionalFormatting sqref="B18:H18">
    <cfRule type="expression" dxfId="304" priority="5">
      <formula>MONTH(B18)&lt;&gt;OptionCalendrier1mois</formula>
    </cfRule>
  </conditionalFormatting>
  <conditionalFormatting sqref="C21:F21">
    <cfRule type="expression" dxfId="303" priority="1">
      <formula>MONTH(C21)&lt;&gt;OptionCalendrier1mois</formula>
    </cfRule>
  </conditionalFormatting>
  <conditionalFormatting sqref="I23 B20:H20">
    <cfRule type="expression" dxfId="302" priority="4">
      <formula>MONTH(B20)&lt;&gt;OptionCalendrier1mois</formula>
    </cfRule>
  </conditionalFormatting>
  <conditionalFormatting sqref="G21:H21">
    <cfRule type="expression" dxfId="301" priority="3">
      <formula>MONTH(G21)&lt;&gt;OptionCalendrier1mois</formula>
    </cfRule>
  </conditionalFormatting>
  <conditionalFormatting sqref="B21">
    <cfRule type="expression" dxfId="300" priority="2">
      <formula>MONTH(B21)&lt;&gt;OptionCalendrier1mois</formula>
    </cfRule>
  </conditionalFormatting>
  <dataValidations disablePrompts="1" count="3">
    <dataValidation allowBlank="1" showInputMessage="1" prompt="Date" sqref="B9:F9 B8:H8" xr:uid="{F5F11075-193B-4F72-A500-8913B9D15BA4}"/>
    <dataValidation allowBlank="1" showInputMessage="1" prompt="Ajoutez des notes quotidiennes ici" sqref="B10 B13 B16 B19 B22" xr:uid="{580C995E-6A5B-4C6A-ABA4-DB1CA6AB31D4}"/>
    <dataValidation allowBlank="1" showDropDown="1" showInputMessage="1" showErrorMessage="1" sqref="H3" xr:uid="{0DFC61F8-CB8F-44E3-BBB1-7AF4DEBBC456}"/>
  </dataValidations>
  <hyperlinks>
    <hyperlink ref="J5" location="Cover!A1" display="Back to Home" xr:uid="{E8798A03-DEC1-4DE6-8160-9C8A561D5762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72A73A-49B6-41C8-A5AD-EE4F5A5EDEA4}">
  <sheetPr codeName="Sheet115">
    <tabColor theme="4" tint="-0.249977111117893"/>
    <pageSetUpPr autoPageBreaks="0"/>
  </sheetPr>
  <dimension ref="A1:O39"/>
  <sheetViews>
    <sheetView showGridLines="0" topLeftCell="D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1" width="9.109375" customWidth="1"/>
  </cols>
  <sheetData>
    <row r="1" spans="1:15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32</v>
      </c>
      <c r="J3" s="9"/>
      <c r="K3" s="9"/>
      <c r="L3" s="9"/>
    </row>
    <row r="4" spans="1:15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Cover!D15</f>
        <v/>
      </c>
      <c r="J8" s="7"/>
      <c r="K8" s="7"/>
      <c r="L8" s="7"/>
      <c r="M8" s="9"/>
      <c r="N8" s="9"/>
      <c r="O8" s="9"/>
    </row>
    <row r="9" spans="1:15" ht="13.2" customHeight="1">
      <c r="B9" s="78"/>
      <c r="C9" s="78"/>
      <c r="D9" s="78"/>
      <c r="E9" s="78"/>
      <c r="F9" s="78"/>
      <c r="G9" s="78" t="s">
        <v>55</v>
      </c>
      <c r="H9" s="78">
        <f>IF(H3="Samedi",1,IF(ISNUMBER(G9),G9+1,""))</f>
        <v>1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78">
        <f>IF(AND(ISNUMBER(H9), H9&lt;28), H9+1, "")</f>
        <v>2</v>
      </c>
      <c r="C12" s="78">
        <f t="shared" ref="C12:H12" si="1">IF(AND(ISNUMBER(B12), B12&lt;28), B12+1, "")</f>
        <v>3</v>
      </c>
      <c r="D12" s="78">
        <f t="shared" si="1"/>
        <v>4</v>
      </c>
      <c r="E12" s="78">
        <f t="shared" si="1"/>
        <v>5</v>
      </c>
      <c r="F12" s="78">
        <f t="shared" si="1"/>
        <v>6</v>
      </c>
      <c r="G12" s="78">
        <f t="shared" si="1"/>
        <v>7</v>
      </c>
      <c r="H12" s="78">
        <f t="shared" si="1"/>
        <v>8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78">
        <f>IF(AND(ISNUMBER(H12), H12&lt;28), H12+1, "")</f>
        <v>9</v>
      </c>
      <c r="C15" s="78">
        <f t="shared" ref="C15:H15" si="3">IF(AND(ISNUMBER(B15), B15&lt;28), B15+1, "")</f>
        <v>10</v>
      </c>
      <c r="D15" s="78">
        <f t="shared" si="3"/>
        <v>11</v>
      </c>
      <c r="E15" s="78">
        <f t="shared" si="3"/>
        <v>12</v>
      </c>
      <c r="F15" s="78">
        <f t="shared" si="3"/>
        <v>13</v>
      </c>
      <c r="G15" s="78">
        <f t="shared" si="3"/>
        <v>14</v>
      </c>
      <c r="H15" s="78">
        <f t="shared" si="3"/>
        <v>15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78">
        <f>IF(AND(ISNUMBER(H15), H15&lt;28), H15+1, "")</f>
        <v>16</v>
      </c>
      <c r="C18" s="78">
        <f t="shared" ref="C18:H18" si="5">IF(AND(ISNUMBER(B18), B18&lt;28), B18+1, "")</f>
        <v>17</v>
      </c>
      <c r="D18" s="78">
        <f t="shared" si="5"/>
        <v>18</v>
      </c>
      <c r="E18" s="78">
        <f t="shared" si="5"/>
        <v>19</v>
      </c>
      <c r="F18" s="78">
        <f t="shared" si="5"/>
        <v>20</v>
      </c>
      <c r="G18" s="78">
        <f t="shared" si="5"/>
        <v>21</v>
      </c>
      <c r="H18" s="78">
        <f t="shared" si="5"/>
        <v>22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7"/>
      <c r="K20" s="7"/>
      <c r="L20" s="7"/>
      <c r="M20" s="15"/>
      <c r="N20" s="15"/>
      <c r="O20" s="15" t="s">
        <v>14</v>
      </c>
    </row>
    <row r="21" spans="2:15" ht="13.2" customHeight="1">
      <c r="B21" s="78">
        <f>IF(AND(ISNUMBER(H18), H18&lt;28), H18+1, "")</f>
        <v>23</v>
      </c>
      <c r="C21" s="78">
        <f>IF(AND(ISNUMBER(B21), B21&lt;28), B21+1, "")</f>
        <v>24</v>
      </c>
      <c r="D21" s="78">
        <f>IF(AND(ISNUMBER(C21), C21&lt;28), C21+1, "")</f>
        <v>25</v>
      </c>
      <c r="E21" s="78">
        <f>IF(AND(ISNUMBER(D21), D21&lt;28), D21+1, "")</f>
        <v>26</v>
      </c>
      <c r="F21" s="78">
        <f>IF(AND(ISNUMBER(E21), E21&lt;28), E21+1, "")</f>
        <v>27</v>
      </c>
      <c r="G21" s="78">
        <f>IF(AND(ISNUMBER(F21), F21&lt;28), F21+1, "")</f>
        <v>28</v>
      </c>
      <c r="H21" s="78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/>
      <c r="H22" s="81" t="s">
        <v>19</v>
      </c>
      <c r="J22" s="7"/>
      <c r="K22" s="7"/>
      <c r="L22" s="7"/>
      <c r="M22" s="9"/>
      <c r="N22" s="9"/>
      <c r="O22" s="9"/>
    </row>
    <row r="23" spans="2:15" ht="13.2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B13:D13">
    <cfRule type="expression" dxfId="299" priority="9">
      <formula>MONTH(B10)&lt;&gt;OptionCalendrier1mois</formula>
    </cfRule>
  </conditionalFormatting>
  <conditionalFormatting sqref="B12:H12">
    <cfRule type="expression" dxfId="298" priority="7">
      <formula>MONTH(B12)&lt;&gt;OptionCalendrier1mois</formula>
    </cfRule>
  </conditionalFormatting>
  <conditionalFormatting sqref="B15:H15">
    <cfRule type="expression" dxfId="297" priority="6">
      <formula>MONTH(B15)&lt;&gt;OptionCalendrier1mois</formula>
    </cfRule>
  </conditionalFormatting>
  <conditionalFormatting sqref="B18:H18">
    <cfRule type="expression" dxfId="296" priority="5">
      <formula>MONTH(B18)&lt;&gt;OptionCalendrier1mois</formula>
    </cfRule>
  </conditionalFormatting>
  <conditionalFormatting sqref="C21:G21">
    <cfRule type="expression" dxfId="295" priority="1">
      <formula>MONTH(C21)&lt;&gt;OptionCalendrier1mois</formula>
    </cfRule>
  </conditionalFormatting>
  <conditionalFormatting sqref="I23 B20:H20">
    <cfRule type="expression" dxfId="294" priority="4">
      <formula>MONTH(B20)&lt;&gt;OptionCalendrier1mois</formula>
    </cfRule>
  </conditionalFormatting>
  <conditionalFormatting sqref="H21">
    <cfRule type="expression" dxfId="293" priority="3">
      <formula>MONTH(H21)&lt;&gt;OptionCalendrier1mois</formula>
    </cfRule>
  </conditionalFormatting>
  <conditionalFormatting sqref="B21">
    <cfRule type="expression" dxfId="292" priority="2">
      <formula>MONTH(B21)&lt;&gt;OptionCalendrier1mois</formula>
    </cfRule>
  </conditionalFormatting>
  <dataValidations count="3">
    <dataValidation allowBlank="1" showDropDown="1" showInputMessage="1" showErrorMessage="1" sqref="H3" xr:uid="{EAF65978-46EC-4ECA-A7B2-F969BFC5EEB5}"/>
    <dataValidation allowBlank="1" showInputMessage="1" prompt="Ajoutez des notes quotidiennes ici" sqref="B10 B13 B16 B19 B22" xr:uid="{C5C4D93E-CF2B-4812-93D1-877EC71E2020}"/>
    <dataValidation allowBlank="1" showInputMessage="1" prompt="Date" sqref="B9:G9 B8:H8" xr:uid="{7494BDFD-CC58-4AD1-9BC5-259D8EE5B68C}"/>
  </dataValidations>
  <hyperlinks>
    <hyperlink ref="J5" location="Cover!A1" display="Back to Home" xr:uid="{9B543DF1-0B95-4941-8236-514D78B299E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31CF87-4A7D-455C-A868-E4547D88198F}">
  <sheetPr codeName="Sheet116">
    <tabColor theme="4" tint="-0.249977111117893"/>
    <pageSetUpPr autoPageBreaks="0"/>
  </sheetPr>
  <dimension ref="A1:O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1" max="11" width="9.109375" customWidth="1"/>
  </cols>
  <sheetData>
    <row r="1" spans="1:15" s="25" customFormat="1" ht="31.2" customHeight="1">
      <c r="A1" s="24"/>
      <c r="B1" s="116" t="s">
        <v>10</v>
      </c>
      <c r="C1" s="117"/>
      <c r="D1" s="117"/>
      <c r="E1" s="117"/>
      <c r="F1" s="117"/>
      <c r="G1" s="117"/>
      <c r="H1" s="117"/>
      <c r="J1" s="26"/>
      <c r="K1" s="26"/>
      <c r="L1" s="26"/>
    </row>
    <row r="2" spans="1:15" ht="42" customHeight="1">
      <c r="B2" s="118" t="s">
        <v>11</v>
      </c>
      <c r="C2" s="119"/>
      <c r="D2" s="119"/>
      <c r="E2" s="119"/>
      <c r="F2" s="119"/>
      <c r="G2" s="119"/>
      <c r="H2" s="119"/>
      <c r="J2" s="9"/>
      <c r="K2" s="9"/>
      <c r="L2" s="9"/>
    </row>
    <row r="3" spans="1:15" ht="34.200000000000003" customHeight="1">
      <c r="B3" s="63" t="s">
        <v>39</v>
      </c>
      <c r="C3" s="143" t="s">
        <v>341</v>
      </c>
      <c r="D3" s="143"/>
      <c r="E3" s="63" t="s">
        <v>38</v>
      </c>
      <c r="F3" s="63">
        <f>Cover!C7</f>
        <v>0</v>
      </c>
      <c r="G3" s="63" t="s">
        <v>37</v>
      </c>
      <c r="H3" s="63" t="s">
        <v>33</v>
      </c>
      <c r="J3" s="9"/>
      <c r="K3" s="9"/>
      <c r="L3" s="9"/>
    </row>
    <row r="4" spans="1:15" ht="28.95" customHeight="1">
      <c r="B4" s="63" t="s">
        <v>0</v>
      </c>
      <c r="C4" s="63">
        <f>Cover!C5</f>
        <v>0</v>
      </c>
      <c r="D4" s="63"/>
      <c r="E4" s="63"/>
      <c r="F4" s="63"/>
      <c r="G4" s="63" t="s">
        <v>18</v>
      </c>
      <c r="H4" s="63">
        <f>Cover!C6</f>
        <v>0</v>
      </c>
      <c r="J4" s="23"/>
      <c r="K4" s="9"/>
      <c r="L4" s="9"/>
    </row>
    <row r="5" spans="1:15" ht="15" customHeight="1">
      <c r="A5" s="1"/>
      <c r="J5" s="85" t="s">
        <v>127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</v>
      </c>
      <c r="C7" s="12" t="s">
        <v>2</v>
      </c>
      <c r="D7" s="12" t="s">
        <v>3</v>
      </c>
      <c r="E7" s="12" t="s">
        <v>4</v>
      </c>
      <c r="F7" s="12" t="s">
        <v>5</v>
      </c>
      <c r="G7" s="12" t="s">
        <v>6</v>
      </c>
      <c r="H7" s="12" t="s">
        <v>7</v>
      </c>
      <c r="M7" s="35"/>
    </row>
    <row r="8" spans="1:15" ht="13.2" customHeight="1">
      <c r="B8" s="77"/>
      <c r="C8" s="77"/>
      <c r="D8" s="77"/>
      <c r="E8" s="77"/>
      <c r="F8" s="77"/>
      <c r="G8" s="77"/>
      <c r="H8" s="77" t="e">
        <f>B11-1</f>
        <v>#VALUE!</v>
      </c>
      <c r="J8" s="7"/>
      <c r="K8" s="7"/>
      <c r="L8" s="7"/>
      <c r="M8" s="9"/>
      <c r="N8" s="9"/>
      <c r="O8" s="9"/>
    </row>
    <row r="9" spans="1:15" ht="13.2" customHeight="1">
      <c r="B9" s="78"/>
      <c r="C9" s="78"/>
      <c r="D9" s="78"/>
      <c r="E9" s="78"/>
      <c r="F9" s="78"/>
      <c r="G9" s="78"/>
      <c r="H9" s="78" t="s">
        <v>55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str">
        <f>Cover!D15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78">
        <f>IF(H3="Dimanche",1,IF(ISNUMBER(A12),A12+1,""))</f>
        <v>1</v>
      </c>
      <c r="C12" s="78">
        <f t="shared" ref="C12:H12" si="1">IF(AND(ISNUMBER(B12), B12&lt;28), B12+1, "")</f>
        <v>2</v>
      </c>
      <c r="D12" s="78">
        <f t="shared" si="1"/>
        <v>3</v>
      </c>
      <c r="E12" s="78">
        <f t="shared" si="1"/>
        <v>4</v>
      </c>
      <c r="F12" s="78">
        <f t="shared" si="1"/>
        <v>5</v>
      </c>
      <c r="G12" s="78">
        <f t="shared" si="1"/>
        <v>6</v>
      </c>
      <c r="H12" s="78">
        <f t="shared" si="1"/>
        <v>7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78">
        <f>IF(AND(ISNUMBER(H12), H12&lt;28), H12+1, "")</f>
        <v>8</v>
      </c>
      <c r="C15" s="78">
        <f t="shared" ref="C15:H15" si="3">IF(AND(ISNUMBER(B15), B15&lt;28), B15+1, "")</f>
        <v>9</v>
      </c>
      <c r="D15" s="78">
        <f t="shared" si="3"/>
        <v>10</v>
      </c>
      <c r="E15" s="78">
        <f t="shared" si="3"/>
        <v>11</v>
      </c>
      <c r="F15" s="78">
        <f t="shared" si="3"/>
        <v>12</v>
      </c>
      <c r="G15" s="78">
        <f t="shared" si="3"/>
        <v>13</v>
      </c>
      <c r="H15" s="78">
        <f t="shared" si="3"/>
        <v>14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78">
        <f>IF(AND(ISNUMBER(H15), H15&lt;28), H15+1, "")</f>
        <v>15</v>
      </c>
      <c r="C18" s="78">
        <f t="shared" ref="C18:H18" si="5">IF(AND(ISNUMBER(B18), B18&lt;28), B18+1, "")</f>
        <v>16</v>
      </c>
      <c r="D18" s="78">
        <f t="shared" si="5"/>
        <v>17</v>
      </c>
      <c r="E18" s="78">
        <f t="shared" si="5"/>
        <v>18</v>
      </c>
      <c r="F18" s="78">
        <f t="shared" si="5"/>
        <v>19</v>
      </c>
      <c r="G18" s="78">
        <f t="shared" si="5"/>
        <v>20</v>
      </c>
      <c r="H18" s="78">
        <f t="shared" si="5"/>
        <v>21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7"/>
      <c r="K20" s="7"/>
      <c r="L20" s="7"/>
      <c r="M20" s="15"/>
      <c r="N20" s="15"/>
      <c r="O20" s="15" t="s">
        <v>14</v>
      </c>
    </row>
    <row r="21" spans="2:15" ht="13.2" customHeight="1">
      <c r="B21" s="78">
        <f>IF(AND(ISNUMBER(H18), H18&lt;28), H18+1, "")</f>
        <v>22</v>
      </c>
      <c r="C21" s="78">
        <f t="shared" ref="C21:H21" si="7">IF(AND(ISNUMBER(B21), B21&lt;28), B21+1, "")</f>
        <v>23</v>
      </c>
      <c r="D21" s="78">
        <f t="shared" si="7"/>
        <v>24</v>
      </c>
      <c r="E21" s="78">
        <f t="shared" si="7"/>
        <v>25</v>
      </c>
      <c r="F21" s="78">
        <f t="shared" si="7"/>
        <v>26</v>
      </c>
      <c r="G21" s="78">
        <f t="shared" si="7"/>
        <v>27</v>
      </c>
      <c r="H21" s="78">
        <f t="shared" si="7"/>
        <v>28</v>
      </c>
      <c r="J21" s="7"/>
      <c r="K21" s="7"/>
      <c r="L21" s="7"/>
      <c r="M21" s="9"/>
      <c r="N21" s="9"/>
      <c r="O21" s="9"/>
    </row>
    <row r="22" spans="2:15" ht="63" customHeight="1">
      <c r="B22" s="82"/>
      <c r="C22" s="83"/>
      <c r="D22" s="83"/>
      <c r="E22" s="83"/>
      <c r="F22" s="83"/>
      <c r="G22" s="83"/>
      <c r="H22" s="83"/>
      <c r="J22" s="7"/>
      <c r="K22" s="7"/>
      <c r="L22" s="7"/>
      <c r="M22" s="9"/>
      <c r="N22" s="9"/>
      <c r="O22" s="9"/>
    </row>
    <row r="23" spans="2:15" ht="13.2" customHeight="1">
      <c r="B23" s="34"/>
      <c r="C23" s="34"/>
      <c r="D23" s="34"/>
      <c r="E23" s="34"/>
      <c r="F23" s="144" t="s">
        <v>19</v>
      </c>
      <c r="G23" s="145"/>
      <c r="H23" s="145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8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56</v>
      </c>
      <c r="E25" s="138"/>
      <c r="F25" s="96" t="s">
        <v>20</v>
      </c>
      <c r="G25" s="97" t="s">
        <v>298</v>
      </c>
      <c r="H25" s="72" t="s">
        <v>13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B25:C25"/>
    <mergeCell ref="D25:E25"/>
    <mergeCell ref="F23:H23"/>
    <mergeCell ref="C3:D3"/>
  </mergeCells>
  <conditionalFormatting sqref="I10 B11:H11 B14:H14 B17:H17 I20 B13:D13">
    <cfRule type="expression" dxfId="291" priority="9">
      <formula>MONTH(B10)&lt;&gt;OptionCalendrier1mois</formula>
    </cfRule>
  </conditionalFormatting>
  <conditionalFormatting sqref="C12:H12">
    <cfRule type="expression" dxfId="290" priority="7">
      <formula>MONTH(C12)&lt;&gt;OptionCalendrier1mois</formula>
    </cfRule>
  </conditionalFormatting>
  <conditionalFormatting sqref="B15:H15">
    <cfRule type="expression" dxfId="289" priority="6">
      <formula>MONTH(B15)&lt;&gt;OptionCalendrier1mois</formula>
    </cfRule>
  </conditionalFormatting>
  <conditionalFormatting sqref="B18:H18">
    <cfRule type="expression" dxfId="288" priority="5">
      <formula>MONTH(B18)&lt;&gt;OptionCalendrier1mois</formula>
    </cfRule>
  </conditionalFormatting>
  <conditionalFormatting sqref="C21:H21">
    <cfRule type="expression" dxfId="287" priority="1">
      <formula>MONTH(C21)&lt;&gt;OptionCalendrier1mois</formula>
    </cfRule>
  </conditionalFormatting>
  <conditionalFormatting sqref="I23 B20:H20">
    <cfRule type="expression" dxfId="286" priority="4">
      <formula>MONTH(B20)&lt;&gt;OptionCalendrier1mois</formula>
    </cfRule>
  </conditionalFormatting>
  <conditionalFormatting sqref="B21">
    <cfRule type="expression" dxfId="285" priority="2">
      <formula>MONTH(B21)&lt;&gt;OptionCalendrier1mois</formula>
    </cfRule>
  </conditionalFormatting>
  <dataValidations count="3">
    <dataValidation allowBlank="1" showInputMessage="1" prompt="Date" sqref="B8:H9" xr:uid="{08186291-F9B7-40C9-84D0-9A3FCB3CCCF0}"/>
    <dataValidation allowBlank="1" showInputMessage="1" prompt="Ajoutez des notes quotidiennes ici" sqref="B10 B13 B16 B19 B22" xr:uid="{D48151FC-9774-4DD6-AF27-A7E5B0AB07F7}"/>
    <dataValidation allowBlank="1" showDropDown="1" showInputMessage="1" showErrorMessage="1" sqref="H3" xr:uid="{DCE9100C-9477-4F1A-96D1-E6CBFD61EFFE}"/>
  </dataValidations>
  <hyperlinks>
    <hyperlink ref="J5" location="Cover!A1" display="Back to Home" xr:uid="{DF34BE40-9C4B-4B11-B85B-FB494F65A9A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702012-F3E8-4D7E-8F89-A4DD1F2AFE95}">
  <sheetPr codeName="Sheet16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84" priority="9">
      <formula>MONTH(B10)&lt;&gt;OptionCalendrier1mois</formula>
    </cfRule>
  </conditionalFormatting>
  <conditionalFormatting sqref="J10">
    <cfRule type="containsText" dxfId="283" priority="8" operator="containsText" text="Début">
      <formula>NOT(ISERROR(SEARCH("Début",J10)))</formula>
    </cfRule>
  </conditionalFormatting>
  <conditionalFormatting sqref="B20:H20 I23">
    <cfRule type="expression" dxfId="282" priority="4">
      <formula>MONTH(B20)&lt;&gt;OptionCalendrier1mois</formula>
    </cfRule>
  </conditionalFormatting>
  <dataValidations count="3">
    <dataValidation allowBlank="1" showDropDown="1" showInputMessage="1" showErrorMessage="1" sqref="H3" xr:uid="{A97B699D-8E60-4BDD-8F0E-CB3804722807}"/>
    <dataValidation allowBlank="1" showInputMessage="1" prompt="Date" sqref="B9 B8:H8" xr:uid="{63F4EDB3-22DF-44B6-9D2E-3A89B2CAABAB}"/>
    <dataValidation allowBlank="1" showInputMessage="1" prompt="Add daily notes here" sqref="B13 B10 B16 B19 B22" xr:uid="{EB4E8144-4655-4415-AF05-4338B37ABCCF}"/>
  </dataValidations>
  <hyperlinks>
    <hyperlink ref="J5" location="'Cover - Eng'!A1" display="Return to the Home Page" xr:uid="{73C0470C-771E-48C1-A421-BA98FEF382A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AD8153-FCA1-4C61-8BFF-EB758FD8CE45}">
  <sheetPr codeName="Sheet167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81" priority="9">
      <formula>MONTH(B10)&lt;&gt;OptionCalendrier1mois</formula>
    </cfRule>
  </conditionalFormatting>
  <conditionalFormatting sqref="J10">
    <cfRule type="containsText" dxfId="280" priority="8" operator="containsText" text="Début">
      <formula>NOT(ISERROR(SEARCH("Début",J10)))</formula>
    </cfRule>
  </conditionalFormatting>
  <conditionalFormatting sqref="B20:H20 I23">
    <cfRule type="expression" dxfId="279" priority="4">
      <formula>MONTH(B20)&lt;&gt;OptionCalendrier1mois</formula>
    </cfRule>
  </conditionalFormatting>
  <dataValidations count="3">
    <dataValidation allowBlank="1" showInputMessage="1" prompt="Date" sqref="B9:C9 B8:H8" xr:uid="{D11983B5-C5B4-4FC6-9E7F-8EB2215B93F9}"/>
    <dataValidation allowBlank="1" showDropDown="1" showInputMessage="1" showErrorMessage="1" sqref="H3" xr:uid="{F0ACFD38-62F5-448D-9551-D325CE48C158}"/>
    <dataValidation allowBlank="1" showInputMessage="1" prompt="Add daily notes here" sqref="B22 B19 B16 B13 B10" xr:uid="{41A19D32-C311-41CA-B4FA-90E769FE0332}"/>
  </dataValidations>
  <hyperlinks>
    <hyperlink ref="J5" location="'Cover - Eng'!A1" display="Return to the Home Page" xr:uid="{09692139-468A-44ED-8E78-B3F3B0CED12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1E00C-6695-40E8-96D1-29BBCB36256F}">
  <sheetPr codeName="Sheet16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B13:D13">
    <cfRule type="expression" dxfId="278" priority="14">
      <formula>MONTH(B10)&lt;&gt;OptionCalendrier1mois</formula>
    </cfRule>
  </conditionalFormatting>
  <conditionalFormatting sqref="J10">
    <cfRule type="containsText" dxfId="277" priority="13" operator="containsText" text="Début">
      <formula>NOT(ISERROR(SEARCH("Début",J10)))</formula>
    </cfRule>
  </conditionalFormatting>
  <conditionalFormatting sqref="C12:H12">
    <cfRule type="expression" dxfId="276" priority="5">
      <formula>MONTH(C12)&lt;&gt;OptionCalendrier1mois</formula>
    </cfRule>
  </conditionalFormatting>
  <conditionalFormatting sqref="I23 B20:H20">
    <cfRule type="expression" dxfId="275" priority="9">
      <formula>MONTH(B20)&lt;&gt;OptionCalendrier1mois</formula>
    </cfRule>
  </conditionalFormatting>
  <conditionalFormatting sqref="C9:H9">
    <cfRule type="expression" dxfId="274" priority="4">
      <formula>MONTH(C9)&lt;&gt;OptionCalendrier1mois</formula>
    </cfRule>
  </conditionalFormatting>
  <conditionalFormatting sqref="C21:H21">
    <cfRule type="expression" dxfId="273" priority="1">
      <formula>MONTH(C21)&lt;&gt;OptionCalendrier1mois</formula>
    </cfRule>
  </conditionalFormatting>
  <conditionalFormatting sqref="C15:H15">
    <cfRule type="expression" dxfId="272" priority="3">
      <formula>MONTH(C15)&lt;&gt;OptionCalendrier1mois</formula>
    </cfRule>
  </conditionalFormatting>
  <conditionalFormatting sqref="C18:H18">
    <cfRule type="expression" dxfId="271" priority="2">
      <formula>MONTH(C18)&lt;&gt;OptionCalendrier1mois</formula>
    </cfRule>
  </conditionalFormatting>
  <dataValidations count="4">
    <dataValidation allowBlank="1" showDropDown="1" showInputMessage="1" showErrorMessage="1" sqref="H3" xr:uid="{11165548-ED9F-4281-AB74-78A774ACBDB8}"/>
    <dataValidation allowBlank="1" showInputMessage="1" prompt="Ajoutez des notes quotidiennes ici" sqref="B10 B13" xr:uid="{DB3B3F54-D1C9-4908-A7CC-C8573E4AB9FE}"/>
    <dataValidation allowBlank="1" showInputMessage="1" prompt="Date" sqref="B9:D9 B8:H8" xr:uid="{7E494E98-6B33-41B0-8228-F18C28B2531B}"/>
    <dataValidation allowBlank="1" showInputMessage="1" prompt="Add daily notes here" sqref="B16 B19 B22" xr:uid="{39CD9F65-320F-472E-85BE-9113D7FAC857}"/>
  </dataValidations>
  <hyperlinks>
    <hyperlink ref="J5" location="'Cover - Eng'!A1" display="Return to the Home Page" xr:uid="{05C78247-401E-4F08-9442-D174C559059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AB7D3D-4EB3-4374-9472-0EEC33393AB2}">
  <sheetPr codeName="Sheet16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147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70" priority="14">
      <formula>MONTH(B10)&lt;&gt;OptionCalendrier1mois</formula>
    </cfRule>
  </conditionalFormatting>
  <conditionalFormatting sqref="J10">
    <cfRule type="containsText" dxfId="269" priority="13" operator="containsText" text="Début">
      <formula>NOT(ISERROR(SEARCH("Début",J10)))</formula>
    </cfRule>
  </conditionalFormatting>
  <conditionalFormatting sqref="C9:H9">
    <cfRule type="expression" dxfId="268" priority="5">
      <formula>MONTH(C9)&lt;&gt;OptionCalendrier1mois</formula>
    </cfRule>
  </conditionalFormatting>
  <conditionalFormatting sqref="I23 B20:H20">
    <cfRule type="expression" dxfId="267" priority="9">
      <formula>MONTH(B20)&lt;&gt;OptionCalendrier1mois</formula>
    </cfRule>
  </conditionalFormatting>
  <conditionalFormatting sqref="C12:H12">
    <cfRule type="expression" dxfId="266" priority="4">
      <formula>MONTH(C12)&lt;&gt;OptionCalendrier1mois</formula>
    </cfRule>
  </conditionalFormatting>
  <conditionalFormatting sqref="C15:H15">
    <cfRule type="expression" dxfId="265" priority="3">
      <formula>MONTH(C15)&lt;&gt;OptionCalendrier1mois</formula>
    </cfRule>
  </conditionalFormatting>
  <conditionalFormatting sqref="C18:H18">
    <cfRule type="expression" dxfId="264" priority="2">
      <formula>MONTH(C18)&lt;&gt;OptionCalendrier1mois</formula>
    </cfRule>
  </conditionalFormatting>
  <conditionalFormatting sqref="C21:H21">
    <cfRule type="expression" dxfId="263" priority="1">
      <formula>MONTH(C21)&lt;&gt;OptionCalendrier1mois</formula>
    </cfRule>
  </conditionalFormatting>
  <dataValidations count="3">
    <dataValidation allowBlank="1" showInputMessage="1" prompt="Date" sqref="B9:E9 B8:H8" xr:uid="{B309D6BF-4FDA-4C29-A9C9-DB0C7B98F54B}"/>
    <dataValidation allowBlank="1" showDropDown="1" showInputMessage="1" showErrorMessage="1" sqref="H3" xr:uid="{488328B9-5410-457F-8935-F697ED3587DF}"/>
    <dataValidation allowBlank="1" showInputMessage="1" prompt="Add daily notes here" sqref="B22 B19 B16 B13 B10" xr:uid="{7D04EBBD-F5C8-446A-B113-3CE91BB3CB07}"/>
  </dataValidations>
  <hyperlinks>
    <hyperlink ref="J5" location="'Cover - Eng'!A1" display="Return to the Home Page" xr:uid="{D7D3C14C-513A-4E5E-8FAE-D99C34C38C4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5D7C5D-2441-4F8D-A3F3-677024C8963E}">
  <sheetPr codeName="Sheet17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147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62" priority="14">
      <formula>MONTH(B10)&lt;&gt;OptionCalendrier1mois</formula>
    </cfRule>
  </conditionalFormatting>
  <conditionalFormatting sqref="J10">
    <cfRule type="containsText" dxfId="261" priority="13" operator="containsText" text="Début">
      <formula>NOT(ISERROR(SEARCH("Début",J10)))</formula>
    </cfRule>
  </conditionalFormatting>
  <conditionalFormatting sqref="C12:H12">
    <cfRule type="expression" dxfId="260" priority="5">
      <formula>MONTH(C12)&lt;&gt;OptionCalendrier1mois</formula>
    </cfRule>
  </conditionalFormatting>
  <conditionalFormatting sqref="I23 B20:H20">
    <cfRule type="expression" dxfId="259" priority="9">
      <formula>MONTH(B20)&lt;&gt;OptionCalendrier1mois</formula>
    </cfRule>
  </conditionalFormatting>
  <conditionalFormatting sqref="C9:H9">
    <cfRule type="expression" dxfId="258" priority="4">
      <formula>MONTH(C9)&lt;&gt;OptionCalendrier1mois</formula>
    </cfRule>
  </conditionalFormatting>
  <conditionalFormatting sqref="C15:H15">
    <cfRule type="expression" dxfId="257" priority="3">
      <formula>MONTH(C15)&lt;&gt;OptionCalendrier1mois</formula>
    </cfRule>
  </conditionalFormatting>
  <conditionalFormatting sqref="C18:H18">
    <cfRule type="expression" dxfId="256" priority="2">
      <formula>MONTH(C18)&lt;&gt;OptionCalendrier1mois</formula>
    </cfRule>
  </conditionalFormatting>
  <conditionalFormatting sqref="C21:H21">
    <cfRule type="expression" dxfId="255" priority="1">
      <formula>MONTH(C21)&lt;&gt;OptionCalendrier1mois</formula>
    </cfRule>
  </conditionalFormatting>
  <dataValidations count="3">
    <dataValidation allowBlank="1" showDropDown="1" showInputMessage="1" showErrorMessage="1" sqref="H3" xr:uid="{6AA5EE98-D175-44D7-907A-7E90EB31248A}"/>
    <dataValidation allowBlank="1" showInputMessage="1" prompt="Date" sqref="B9:F9 B8:H8" xr:uid="{4DE5DB4E-88D0-4104-97F6-B9832F94A600}"/>
    <dataValidation allowBlank="1" showInputMessage="1" prompt="Add daily notes here" sqref="B22 B19 B16 B13 B10" xr:uid="{0165CBAD-69F9-44AE-A797-918903F1E5C6}"/>
  </dataValidations>
  <hyperlinks>
    <hyperlink ref="J5" location="'Cover - Eng'!A1" display="Return to the Home Page" xr:uid="{4203ADAE-C5F5-404C-90A6-FA3962881B4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537494-F530-4F95-AFA1-80064BE37B6D}">
  <sheetPr codeName="Sheet17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147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54" priority="14">
      <formula>MONTH(B10)&lt;&gt;OptionCalendrier1mois</formula>
    </cfRule>
  </conditionalFormatting>
  <conditionalFormatting sqref="J10">
    <cfRule type="containsText" dxfId="253" priority="13" operator="containsText" text="Début">
      <formula>NOT(ISERROR(SEARCH("Début",J10)))</formula>
    </cfRule>
  </conditionalFormatting>
  <conditionalFormatting sqref="C9:H9">
    <cfRule type="expression" dxfId="252" priority="5">
      <formula>MONTH(C9)&lt;&gt;OptionCalendrier1mois</formula>
    </cfRule>
  </conditionalFormatting>
  <conditionalFormatting sqref="I23 B20:H20">
    <cfRule type="expression" dxfId="251" priority="9">
      <formula>MONTH(B20)&lt;&gt;OptionCalendrier1mois</formula>
    </cfRule>
  </conditionalFormatting>
  <conditionalFormatting sqref="C12:H12">
    <cfRule type="expression" dxfId="250" priority="4">
      <formula>MONTH(C12)&lt;&gt;OptionCalendrier1mois</formula>
    </cfRule>
  </conditionalFormatting>
  <conditionalFormatting sqref="C15:H15">
    <cfRule type="expression" dxfId="249" priority="3">
      <formula>MONTH(C15)&lt;&gt;OptionCalendrier1mois</formula>
    </cfRule>
  </conditionalFormatting>
  <conditionalFormatting sqref="C18:H18">
    <cfRule type="expression" dxfId="248" priority="2">
      <formula>MONTH(C18)&lt;&gt;OptionCalendrier1mois</formula>
    </cfRule>
  </conditionalFormatting>
  <conditionalFormatting sqref="C21:H21">
    <cfRule type="expression" dxfId="247" priority="1">
      <formula>MONTH(C21)&lt;&gt;OptionCalendrier1mois</formula>
    </cfRule>
  </conditionalFormatting>
  <dataValidations count="3">
    <dataValidation allowBlank="1" showInputMessage="1" prompt="Date" sqref="B9:G9 B8:H8" xr:uid="{0D07C73C-23BF-4EF3-AC7B-F0612155D656}"/>
    <dataValidation allowBlank="1" showDropDown="1" showInputMessage="1" showErrorMessage="1" sqref="H3" xr:uid="{FC5E312A-C08C-4337-A61A-514A67010D2A}"/>
    <dataValidation allowBlank="1" showInputMessage="1" prompt="Add daily notes here" sqref="B10 B13 B16 B19 B22" xr:uid="{BF6F3EDB-A394-4008-AB24-A9992EC65D92}"/>
  </dataValidations>
  <hyperlinks>
    <hyperlink ref="J5" location="'Cover - Eng'!A1" display="Return to the Home Page" xr:uid="{0BECDAF1-29C4-469D-AB5C-4D1AD96D87E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13CAAD-29AF-45A2-B541-154BEEAEF8BF}">
  <sheetPr codeName="Sheet17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335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140" t="s">
        <v>147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C13:D13">
    <cfRule type="expression" dxfId="246" priority="12">
      <formula>MONTH(B10)&lt;&gt;OptionCalendrier1mois</formula>
    </cfRule>
  </conditionalFormatting>
  <conditionalFormatting sqref="J10">
    <cfRule type="containsText" dxfId="245" priority="11" operator="containsText" text="Début">
      <formula>NOT(ISERROR(SEARCH("Début",J10)))</formula>
    </cfRule>
  </conditionalFormatting>
  <conditionalFormatting sqref="C12:H12">
    <cfRule type="expression" dxfId="244" priority="4">
      <formula>MONTH(C12)&lt;&gt;OptionCalendrier1mois</formula>
    </cfRule>
  </conditionalFormatting>
  <conditionalFormatting sqref="I23 B20:H20">
    <cfRule type="expression" dxfId="243" priority="7">
      <formula>MONTH(B20)&lt;&gt;OptionCalendrier1mois</formula>
    </cfRule>
  </conditionalFormatting>
  <conditionalFormatting sqref="C15:H15">
    <cfRule type="expression" dxfId="242" priority="3">
      <formula>MONTH(C15)&lt;&gt;OptionCalendrier1mois</formula>
    </cfRule>
  </conditionalFormatting>
  <conditionalFormatting sqref="C18:H18">
    <cfRule type="expression" dxfId="241" priority="2">
      <formula>MONTH(C18)&lt;&gt;OptionCalendrier1mois</formula>
    </cfRule>
  </conditionalFormatting>
  <conditionalFormatting sqref="C21:H21">
    <cfRule type="expression" dxfId="240" priority="1">
      <formula>MONTH(C21)&lt;&gt;OptionCalendrier1mois</formula>
    </cfRule>
  </conditionalFormatting>
  <dataValidations count="3">
    <dataValidation allowBlank="1" showDropDown="1" showInputMessage="1" showErrorMessage="1" sqref="H3" xr:uid="{4D08EE29-D907-4861-ABA8-CF78F8374E47}"/>
    <dataValidation allowBlank="1" showInputMessage="1" prompt="Date" sqref="B8:H9" xr:uid="{5FEA24F4-D87E-4B13-BDCA-FBC0B427DD77}"/>
    <dataValidation allowBlank="1" showInputMessage="1" prompt="Add daily notes here" sqref="B22 B19 B16 B13 B10" xr:uid="{545C04B8-9ED7-4A25-A9F8-8F77DAD32B23}"/>
  </dataValidations>
  <hyperlinks>
    <hyperlink ref="J5" location="'Cover - Eng'!A1" display="Return to the Home Page" xr:uid="{B4A4E2E7-5667-48E4-BCCD-AAF10C80482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1DF855-183F-4A0A-9DB2-A564C2A4AC88}">
  <sheetPr codeName="Sheet180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39" priority="14">
      <formula>MONTH(B10)&lt;&gt;OptionCalendrier1mois</formula>
    </cfRule>
  </conditionalFormatting>
  <conditionalFormatting sqref="J10">
    <cfRule type="containsText" dxfId="238" priority="13" operator="containsText" text="Début">
      <formula>NOT(ISERROR(SEARCH("Début",J10)))</formula>
    </cfRule>
  </conditionalFormatting>
  <conditionalFormatting sqref="C9:H9">
    <cfRule type="expression" dxfId="237" priority="5">
      <formula>MONTH(C9)&lt;&gt;OptionCalendrier1mois</formula>
    </cfRule>
  </conditionalFormatting>
  <conditionalFormatting sqref="B20:H20 I23">
    <cfRule type="expression" dxfId="236" priority="9">
      <formula>MONTH(B20)&lt;&gt;OptionCalendrier1mois</formula>
    </cfRule>
  </conditionalFormatting>
  <conditionalFormatting sqref="C12:H12">
    <cfRule type="expression" dxfId="235" priority="4">
      <formula>MONTH(C12)&lt;&gt;OptionCalendrier1mois</formula>
    </cfRule>
  </conditionalFormatting>
  <conditionalFormatting sqref="C15:H15">
    <cfRule type="expression" dxfId="234" priority="3">
      <formula>MONTH(C15)&lt;&gt;OptionCalendrier1mois</formula>
    </cfRule>
  </conditionalFormatting>
  <conditionalFormatting sqref="C18:H18">
    <cfRule type="expression" dxfId="233" priority="2">
      <formula>MONTH(C18)&lt;&gt;OptionCalendrier1mois</formula>
    </cfRule>
  </conditionalFormatting>
  <conditionalFormatting sqref="C21:H21">
    <cfRule type="expression" dxfId="232" priority="1">
      <formula>MONTH(C21)&lt;&gt;OptionCalendrier1mois</formula>
    </cfRule>
  </conditionalFormatting>
  <dataValidations count="3">
    <dataValidation allowBlank="1" showInputMessage="1" prompt="Date" sqref="B9 B8:H8" xr:uid="{201757B4-FEE5-42FD-B3A2-59572F4EC801}"/>
    <dataValidation allowBlank="1" showDropDown="1" showInputMessage="1" showErrorMessage="1" sqref="H3" xr:uid="{92529344-47E4-4DBC-B3A2-D819FF691B50}"/>
    <dataValidation allowBlank="1" showInputMessage="1" prompt="Add daily notes here" sqref="B19 B22 B16 B13 B10" xr:uid="{E616688D-507A-48A5-9E1B-929EEF5ED2E6}"/>
  </dataValidations>
  <hyperlinks>
    <hyperlink ref="J5" location="'Cover - Eng'!A1" display="Return to the Home Page" xr:uid="{85834A2E-C5C1-41C4-B61C-78BA43468F07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6E51F2-B4BA-468B-9B42-6742BA36AC37}">
  <sheetPr codeName="Sheet18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31" priority="14">
      <formula>MONTH(B10)&lt;&gt;OptionCalendrier1mois</formula>
    </cfRule>
  </conditionalFormatting>
  <conditionalFormatting sqref="J10">
    <cfRule type="containsText" dxfId="230" priority="13" operator="containsText" text="Début">
      <formula>NOT(ISERROR(SEARCH("Début",J10)))</formula>
    </cfRule>
  </conditionalFormatting>
  <conditionalFormatting sqref="C9:H9">
    <cfRule type="expression" dxfId="229" priority="5">
      <formula>MONTH(C9)&lt;&gt;OptionCalendrier1mois</formula>
    </cfRule>
  </conditionalFormatting>
  <conditionalFormatting sqref="B20:H20 I23">
    <cfRule type="expression" dxfId="228" priority="9">
      <formula>MONTH(B20)&lt;&gt;OptionCalendrier1mois</formula>
    </cfRule>
  </conditionalFormatting>
  <conditionalFormatting sqref="C12:H12">
    <cfRule type="expression" dxfId="227" priority="4">
      <formula>MONTH(C12)&lt;&gt;OptionCalendrier1mois</formula>
    </cfRule>
  </conditionalFormatting>
  <conditionalFormatting sqref="C15:H15">
    <cfRule type="expression" dxfId="226" priority="3">
      <formula>MONTH(C15)&lt;&gt;OptionCalendrier1mois</formula>
    </cfRule>
  </conditionalFormatting>
  <conditionalFormatting sqref="C18:H18">
    <cfRule type="expression" dxfId="225" priority="2">
      <formula>MONTH(C18)&lt;&gt;OptionCalendrier1mois</formula>
    </cfRule>
  </conditionalFormatting>
  <conditionalFormatting sqref="C21:H21">
    <cfRule type="expression" dxfId="224" priority="1">
      <formula>MONTH(C21)&lt;&gt;OptionCalendrier1mois</formula>
    </cfRule>
  </conditionalFormatting>
  <dataValidations count="3">
    <dataValidation allowBlank="1" showDropDown="1" showInputMessage="1" showErrorMessage="1" sqref="H3" xr:uid="{7E4F5080-B751-4C70-8C9B-95671AFD22DE}"/>
    <dataValidation allowBlank="1" showInputMessage="1" prompt="Date" sqref="B9:C9 B8:H8" xr:uid="{79C5183A-A10B-401D-A27E-E9C9006B0F18}"/>
    <dataValidation allowBlank="1" showInputMessage="1" prompt="Add daily notes here" sqref="B22 B19 B16 B13 B10" xr:uid="{6560FECC-FBE5-4EB0-85D5-18CED16242A4}"/>
  </dataValidations>
  <hyperlinks>
    <hyperlink ref="J5" location="'Cover - Eng'!A1" display="Return to the Home Page" xr:uid="{F572F185-86B4-4493-9B89-ABE7F896669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93E0A-C1F2-4FEF-8014-28553683939A}">
  <sheetPr codeName="Sheet18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23" priority="14">
      <formula>MONTH(B10)&lt;&gt;OptionCalendrier1mois</formula>
    </cfRule>
  </conditionalFormatting>
  <conditionalFormatting sqref="J10">
    <cfRule type="containsText" dxfId="222" priority="13" operator="containsText" text="Début">
      <formula>NOT(ISERROR(SEARCH("Début",J10)))</formula>
    </cfRule>
  </conditionalFormatting>
  <conditionalFormatting sqref="C9:H9">
    <cfRule type="expression" dxfId="221" priority="5">
      <formula>MONTH(C9)&lt;&gt;OptionCalendrier1mois</formula>
    </cfRule>
  </conditionalFormatting>
  <conditionalFormatting sqref="I23 B20:H20">
    <cfRule type="expression" dxfId="220" priority="9">
      <formula>MONTH(B20)&lt;&gt;OptionCalendrier1mois</formula>
    </cfRule>
  </conditionalFormatting>
  <conditionalFormatting sqref="C12:H12">
    <cfRule type="expression" dxfId="219" priority="4">
      <formula>MONTH(C12)&lt;&gt;OptionCalendrier1mois</formula>
    </cfRule>
  </conditionalFormatting>
  <conditionalFormatting sqref="C15:H15">
    <cfRule type="expression" dxfId="218" priority="3">
      <formula>MONTH(C15)&lt;&gt;OptionCalendrier1mois</formula>
    </cfRule>
  </conditionalFormatting>
  <conditionalFormatting sqref="C21:H21">
    <cfRule type="expression" dxfId="217" priority="1">
      <formula>MONTH(C21)&lt;&gt;OptionCalendrier1mois</formula>
    </cfRule>
  </conditionalFormatting>
  <conditionalFormatting sqref="C18:H18">
    <cfRule type="expression" dxfId="216" priority="2">
      <formula>MONTH(C18)&lt;&gt;OptionCalendrier1mois</formula>
    </cfRule>
  </conditionalFormatting>
  <dataValidations disablePrompts="1" count="3">
    <dataValidation allowBlank="1" showInputMessage="1" prompt="Date" sqref="B9:D9 B8:H8" xr:uid="{59A9288F-8756-4DC7-8A5B-C9578C61E779}"/>
    <dataValidation allowBlank="1" showDropDown="1" showInputMessage="1" showErrorMessage="1" sqref="H3" xr:uid="{605BA1AC-33A8-4C44-9DF9-1906A656EE15}"/>
    <dataValidation allowBlank="1" showInputMessage="1" prompt="Add daily notes here" sqref="B22 B19 B16 B13 B10" xr:uid="{2B28AB85-BFC5-4409-86B7-62F2D74125E5}"/>
  </dataValidations>
  <hyperlinks>
    <hyperlink ref="J5" location="'Cover - Eng'!A1" display="Return to the Home Page" xr:uid="{072E3762-4CBD-4105-A6C8-5AE5080D044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152A37-47B7-4DE1-837C-12272B0F9F44}">
  <sheetPr codeName="Sheet18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147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15" priority="14">
      <formula>MONTH(B10)&lt;&gt;OptionCalendrier1mois</formula>
    </cfRule>
  </conditionalFormatting>
  <conditionalFormatting sqref="J10">
    <cfRule type="containsText" dxfId="214" priority="13" operator="containsText" text="Début">
      <formula>NOT(ISERROR(SEARCH("Début",J10)))</formula>
    </cfRule>
  </conditionalFormatting>
  <conditionalFormatting sqref="C9:H9">
    <cfRule type="expression" dxfId="213" priority="5">
      <formula>MONTH(C9)&lt;&gt;OptionCalendrier1mois</formula>
    </cfRule>
  </conditionalFormatting>
  <conditionalFormatting sqref="I23 B20:H20">
    <cfRule type="expression" dxfId="212" priority="9">
      <formula>MONTH(B20)&lt;&gt;OptionCalendrier1mois</formula>
    </cfRule>
  </conditionalFormatting>
  <conditionalFormatting sqref="C12:H12">
    <cfRule type="expression" dxfId="211" priority="4">
      <formula>MONTH(C12)&lt;&gt;OptionCalendrier1mois</formula>
    </cfRule>
  </conditionalFormatting>
  <conditionalFormatting sqref="C15:H15">
    <cfRule type="expression" dxfId="210" priority="3">
      <formula>MONTH(C15)&lt;&gt;OptionCalendrier1mois</formula>
    </cfRule>
  </conditionalFormatting>
  <conditionalFormatting sqref="C18:H18">
    <cfRule type="expression" dxfId="209" priority="2">
      <formula>MONTH(C18)&lt;&gt;OptionCalendrier1mois</formula>
    </cfRule>
  </conditionalFormatting>
  <conditionalFormatting sqref="C21:H21">
    <cfRule type="expression" dxfId="208" priority="1">
      <formula>MONTH(C21)&lt;&gt;OptionCalendrier1mois</formula>
    </cfRule>
  </conditionalFormatting>
  <dataValidations count="3">
    <dataValidation allowBlank="1" showDropDown="1" showInputMessage="1" showErrorMessage="1" sqref="H3" xr:uid="{38EABD7D-5EDB-461D-8186-786A85ABFD9F}"/>
    <dataValidation allowBlank="1" showInputMessage="1" prompt="Date" sqref="B9:E9 B8:H8" xr:uid="{ABA534CC-BBBE-47A3-8862-E9316C13CCC4}"/>
    <dataValidation allowBlank="1" showInputMessage="1" prompt="Add daily notes here" sqref="B22 B19 B16 B13 B10" xr:uid="{7FB977B5-9949-49EF-9261-97F4F8F27617}"/>
  </dataValidations>
  <hyperlinks>
    <hyperlink ref="J5" location="'Cover - Eng'!A1" display="Return to the Home Page" xr:uid="{46AEAD25-82C4-4088-81C1-287D0235300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B18775-A991-4EEC-8C36-81FDFF067E8E}">
  <sheetPr codeName="Sheet184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 t="s">
        <v>146</v>
      </c>
      <c r="G9" s="78">
        <f>IF(H3="Friday",1,IF(ISNUMBER(F9),F9+1,""))</f>
        <v>1</v>
      </c>
      <c r="H9" s="78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147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07" priority="13">
      <formula>MONTH(B10)&lt;&gt;OptionCalendrier1mois</formula>
    </cfRule>
  </conditionalFormatting>
  <conditionalFormatting sqref="J10">
    <cfRule type="containsText" dxfId="206" priority="12" operator="containsText" text="Début">
      <formula>NOT(ISERROR(SEARCH("Début",J10)))</formula>
    </cfRule>
  </conditionalFormatting>
  <conditionalFormatting sqref="C12:H12">
    <cfRule type="expression" dxfId="205" priority="4">
      <formula>MONTH(C12)&lt;&gt;OptionCalendrier1mois</formula>
    </cfRule>
  </conditionalFormatting>
  <conditionalFormatting sqref="I23 B20:H20">
    <cfRule type="expression" dxfId="204" priority="8">
      <formula>MONTH(B20)&lt;&gt;OptionCalendrier1mois</formula>
    </cfRule>
  </conditionalFormatting>
  <conditionalFormatting sqref="C15:H15">
    <cfRule type="expression" dxfId="203" priority="3">
      <formula>MONTH(C15)&lt;&gt;OptionCalendrier1mois</formula>
    </cfRule>
  </conditionalFormatting>
  <conditionalFormatting sqref="C18:H18">
    <cfRule type="expression" dxfId="202" priority="2">
      <formula>MONTH(C18)&lt;&gt;OptionCalendrier1mois</formula>
    </cfRule>
  </conditionalFormatting>
  <conditionalFormatting sqref="C21:H21">
    <cfRule type="expression" dxfId="201" priority="1">
      <formula>MONTH(C21)&lt;&gt;OptionCalendrier1mois</formula>
    </cfRule>
  </conditionalFormatting>
  <dataValidations count="3">
    <dataValidation allowBlank="1" showInputMessage="1" prompt="Date" sqref="B9:F9 B8:H8" xr:uid="{4611F3EE-DF41-4E6C-8332-EC31E867ED92}"/>
    <dataValidation allowBlank="1" showDropDown="1" showInputMessage="1" showErrorMessage="1" sqref="H3" xr:uid="{41EBFB7D-7E94-49B9-A8D3-37F53367AD71}"/>
    <dataValidation allowBlank="1" showInputMessage="1" prompt="Add daily notes here" sqref="B22 B19 B16 B13 B10" xr:uid="{896DCF17-156B-473C-818A-D8E13A9F6F23}"/>
  </dataValidations>
  <hyperlinks>
    <hyperlink ref="J5" location="'Cover - Eng'!A1" display="Return to the Home Page" xr:uid="{2D233F0D-0A5C-4FF1-A1FF-D048B3A5CF2E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0C8204-9558-4A90-9897-CA1C97CD7E3B}">
  <sheetPr codeName="Sheet185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147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200" priority="14">
      <formula>MONTH(B10)&lt;&gt;OptionCalendrier1mois</formula>
    </cfRule>
  </conditionalFormatting>
  <conditionalFormatting sqref="J10">
    <cfRule type="containsText" dxfId="199" priority="13" operator="containsText" text="Début">
      <formula>NOT(ISERROR(SEARCH("Début",J10)))</formula>
    </cfRule>
  </conditionalFormatting>
  <conditionalFormatting sqref="C9:H9">
    <cfRule type="expression" dxfId="198" priority="5">
      <formula>MONTH(C9)&lt;&gt;OptionCalendrier1mois</formula>
    </cfRule>
  </conditionalFormatting>
  <conditionalFormatting sqref="I23 B20:H20">
    <cfRule type="expression" dxfId="197" priority="9">
      <formula>MONTH(B20)&lt;&gt;OptionCalendrier1mois</formula>
    </cfRule>
  </conditionalFormatting>
  <conditionalFormatting sqref="C12:H12">
    <cfRule type="expression" dxfId="196" priority="4">
      <formula>MONTH(C12)&lt;&gt;OptionCalendrier1mois</formula>
    </cfRule>
  </conditionalFormatting>
  <conditionalFormatting sqref="C15:H15">
    <cfRule type="expression" dxfId="195" priority="3">
      <formula>MONTH(C15)&lt;&gt;OptionCalendrier1mois</formula>
    </cfRule>
  </conditionalFormatting>
  <conditionalFormatting sqref="C18:H18">
    <cfRule type="expression" dxfId="194" priority="2">
      <formula>MONTH(C18)&lt;&gt;OptionCalendrier1mois</formula>
    </cfRule>
  </conditionalFormatting>
  <conditionalFormatting sqref="C21:H21">
    <cfRule type="expression" dxfId="193" priority="1">
      <formula>MONTH(C21)&lt;&gt;OptionCalendrier1mois</formula>
    </cfRule>
  </conditionalFormatting>
  <dataValidations count="3">
    <dataValidation allowBlank="1" showDropDown="1" showInputMessage="1" showErrorMessage="1" sqref="H3" xr:uid="{52958046-6669-4E03-A620-F45469C5B0AA}"/>
    <dataValidation allowBlank="1" showInputMessage="1" prompt="Date" sqref="B9:G9 B8:H8" xr:uid="{57E97581-205D-4826-8407-D0F2461B5E06}"/>
    <dataValidation allowBlank="1" showInputMessage="1" prompt="Add daily notes here" sqref="B22 B19 B16 B13 B10" xr:uid="{56AD62CC-C842-4A3C-92FF-38C4399B7D96}"/>
  </dataValidations>
  <hyperlinks>
    <hyperlink ref="J5" location="'Cover - Eng'!A1" display="Return to the Home Page" xr:uid="{B7A46EC8-CD2D-4125-8FDF-93FE8BE78A0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1863FC-958B-4B8F-B1D6-536301966FEF}">
  <sheetPr codeName="Sheet186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336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140" t="s">
        <v>147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C13:D13">
    <cfRule type="expression" dxfId="192" priority="12">
      <formula>MONTH(B10)&lt;&gt;OptionCalendrier1mois</formula>
    </cfRule>
  </conditionalFormatting>
  <conditionalFormatting sqref="J10">
    <cfRule type="containsText" dxfId="191" priority="11" operator="containsText" text="Début">
      <formula>NOT(ISERROR(SEARCH("Début",J10)))</formula>
    </cfRule>
  </conditionalFormatting>
  <conditionalFormatting sqref="C12:H12">
    <cfRule type="expression" dxfId="190" priority="4">
      <formula>MONTH(C12)&lt;&gt;OptionCalendrier1mois</formula>
    </cfRule>
  </conditionalFormatting>
  <conditionalFormatting sqref="I23 B20:H20">
    <cfRule type="expression" dxfId="189" priority="7">
      <formula>MONTH(B20)&lt;&gt;OptionCalendrier1mois</formula>
    </cfRule>
  </conditionalFormatting>
  <conditionalFormatting sqref="C15:H15">
    <cfRule type="expression" dxfId="188" priority="3">
      <formula>MONTH(C15)&lt;&gt;OptionCalendrier1mois</formula>
    </cfRule>
  </conditionalFormatting>
  <conditionalFormatting sqref="C18:H18">
    <cfRule type="expression" dxfId="187" priority="2">
      <formula>MONTH(C18)&lt;&gt;OptionCalendrier1mois</formula>
    </cfRule>
  </conditionalFormatting>
  <conditionalFormatting sqref="C21:H21">
    <cfRule type="expression" dxfId="186" priority="1">
      <formula>MONTH(C21)&lt;&gt;OptionCalendrier1mois</formula>
    </cfRule>
  </conditionalFormatting>
  <dataValidations count="3">
    <dataValidation allowBlank="1" showInputMessage="1" prompt="Date" sqref="B8:H9" xr:uid="{9A737D6C-47B1-4ED7-8304-AF0E212134CC}"/>
    <dataValidation allowBlank="1" showDropDown="1" showInputMessage="1" showErrorMessage="1" sqref="H3" xr:uid="{B5FE2D7A-9A0D-4795-8877-E1A2BEDF5722}"/>
    <dataValidation allowBlank="1" showInputMessage="1" prompt="Add daily notes here" sqref="B22 B19 B16 B13 B10" xr:uid="{E0D5B2AC-54AC-48BF-9E4B-2C2ABDB88249}"/>
  </dataValidations>
  <hyperlinks>
    <hyperlink ref="J5" location="'Cover - Eng'!A1" display="Return to the Home Page" xr:uid="{AE9691ED-C57E-47CA-9A2E-3C7CEB62494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C12D56-3626-4B15-8ACF-00EFFDC1EBD7}">
  <sheetPr codeName="Sheet187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85" priority="14">
      <formula>MONTH(B10)&lt;&gt;OptionCalendrier1mois</formula>
    </cfRule>
  </conditionalFormatting>
  <conditionalFormatting sqref="J10">
    <cfRule type="containsText" dxfId="184" priority="13" operator="containsText" text="Début">
      <formula>NOT(ISERROR(SEARCH("Début",J10)))</formula>
    </cfRule>
  </conditionalFormatting>
  <conditionalFormatting sqref="C9:H9">
    <cfRule type="expression" dxfId="183" priority="5">
      <formula>MONTH(C9)&lt;&gt;OptionCalendrier1mois</formula>
    </cfRule>
  </conditionalFormatting>
  <conditionalFormatting sqref="B20:H20 I23">
    <cfRule type="expression" dxfId="182" priority="9">
      <formula>MONTH(B20)&lt;&gt;OptionCalendrier1mois</formula>
    </cfRule>
  </conditionalFormatting>
  <conditionalFormatting sqref="C12:H12">
    <cfRule type="expression" dxfId="181" priority="4">
      <formula>MONTH(C12)&lt;&gt;OptionCalendrier1mois</formula>
    </cfRule>
  </conditionalFormatting>
  <conditionalFormatting sqref="C15:H15">
    <cfRule type="expression" dxfId="180" priority="3">
      <formula>MONTH(C15)&lt;&gt;OptionCalendrier1mois</formula>
    </cfRule>
  </conditionalFormatting>
  <conditionalFormatting sqref="C18:H18">
    <cfRule type="expression" dxfId="179" priority="2">
      <formula>MONTH(C18)&lt;&gt;OptionCalendrier1mois</formula>
    </cfRule>
  </conditionalFormatting>
  <conditionalFormatting sqref="C21:H21">
    <cfRule type="expression" dxfId="178" priority="1">
      <formula>MONTH(C21)&lt;&gt;OptionCalendrier1mois</formula>
    </cfRule>
  </conditionalFormatting>
  <dataValidations count="3">
    <dataValidation allowBlank="1" showDropDown="1" showInputMessage="1" showErrorMessage="1" sqref="H3" xr:uid="{0311023E-7B8B-4B5C-88AF-A49D49B0A0D8}"/>
    <dataValidation allowBlank="1" showInputMessage="1" prompt="Date" sqref="B9 B8:H8" xr:uid="{03870C33-66AB-4C40-9351-69ADFE0E02F7}"/>
    <dataValidation allowBlank="1" showInputMessage="1" prompt="Add daily notes here" sqref="B19 B22 B16 B13 B10" xr:uid="{2EF50358-967B-410E-BAFB-55A09151CD9A}"/>
  </dataValidations>
  <hyperlinks>
    <hyperlink ref="J5" location="'Cover - Eng'!A1" display="Return to the Home Page" xr:uid="{99FD4F08-9604-4D72-9421-DEAE20E5E58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6C652-06B8-4361-8E90-20116CFD675E}">
  <sheetPr codeName="Sheet18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77" priority="14">
      <formula>MONTH(B10)&lt;&gt;OptionCalendrier1mois</formula>
    </cfRule>
  </conditionalFormatting>
  <conditionalFormatting sqref="J10">
    <cfRule type="containsText" dxfId="176" priority="13" operator="containsText" text="Début">
      <formula>NOT(ISERROR(SEARCH("Début",J10)))</formula>
    </cfRule>
  </conditionalFormatting>
  <conditionalFormatting sqref="C9:H9">
    <cfRule type="expression" dxfId="175" priority="5">
      <formula>MONTH(C9)&lt;&gt;OptionCalendrier1mois</formula>
    </cfRule>
  </conditionalFormatting>
  <conditionalFormatting sqref="B20:H20 I23">
    <cfRule type="expression" dxfId="174" priority="9">
      <formula>MONTH(B20)&lt;&gt;OptionCalendrier1mois</formula>
    </cfRule>
  </conditionalFormatting>
  <conditionalFormatting sqref="C12:H12">
    <cfRule type="expression" dxfId="173" priority="4">
      <formula>MONTH(C12)&lt;&gt;OptionCalendrier1mois</formula>
    </cfRule>
  </conditionalFormatting>
  <conditionalFormatting sqref="C15:H15">
    <cfRule type="expression" dxfId="172" priority="3">
      <formula>MONTH(C15)&lt;&gt;OptionCalendrier1mois</formula>
    </cfRule>
  </conditionalFormatting>
  <conditionalFormatting sqref="C18:H18">
    <cfRule type="expression" dxfId="171" priority="2">
      <formula>MONTH(C18)&lt;&gt;OptionCalendrier1mois</formula>
    </cfRule>
  </conditionalFormatting>
  <conditionalFormatting sqref="C21:H21">
    <cfRule type="expression" dxfId="170" priority="1">
      <formula>MONTH(C21)&lt;&gt;OptionCalendrier1mois</formula>
    </cfRule>
  </conditionalFormatting>
  <dataValidations count="3">
    <dataValidation allowBlank="1" showInputMessage="1" prompt="Date" sqref="B9:C9 B8:H8" xr:uid="{5C74D480-04E4-4EF5-9274-442EB25D70A9}"/>
    <dataValidation allowBlank="1" showDropDown="1" showInputMessage="1" showErrorMessage="1" sqref="H3" xr:uid="{0C366D32-37CB-49DC-9354-009C07A4D51B}"/>
    <dataValidation allowBlank="1" showInputMessage="1" prompt="Add daily notes here" sqref="B22 B19 B16 B13 B10" xr:uid="{E0925AAB-B381-41D5-AF4E-561D1D0D3EA3}"/>
  </dataValidations>
  <hyperlinks>
    <hyperlink ref="J5" location="'Cover - Eng'!A1" display="Return to the Home Page" xr:uid="{01C655EC-FB11-4DDD-B172-4D02C4A9026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E92FAA-77AC-495D-A595-606F2FC48153}">
  <sheetPr codeName="Sheet18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69" priority="14">
      <formula>MONTH(B10)&lt;&gt;OptionCalendrier1mois</formula>
    </cfRule>
  </conditionalFormatting>
  <conditionalFormatting sqref="J10">
    <cfRule type="containsText" dxfId="168" priority="13" operator="containsText" text="Début">
      <formula>NOT(ISERROR(SEARCH("Début",J10)))</formula>
    </cfRule>
  </conditionalFormatting>
  <conditionalFormatting sqref="C9:H9">
    <cfRule type="expression" dxfId="167" priority="5">
      <formula>MONTH(C9)&lt;&gt;OptionCalendrier1mois</formula>
    </cfRule>
  </conditionalFormatting>
  <conditionalFormatting sqref="I23 B20:H20">
    <cfRule type="expression" dxfId="166" priority="9">
      <formula>MONTH(B20)&lt;&gt;OptionCalendrier1mois</formula>
    </cfRule>
  </conditionalFormatting>
  <conditionalFormatting sqref="C12:H12">
    <cfRule type="expression" dxfId="165" priority="4">
      <formula>MONTH(C12)&lt;&gt;OptionCalendrier1mois</formula>
    </cfRule>
  </conditionalFormatting>
  <conditionalFormatting sqref="C15:H15">
    <cfRule type="expression" dxfId="164" priority="3">
      <formula>MONTH(C15)&lt;&gt;OptionCalendrier1mois</formula>
    </cfRule>
  </conditionalFormatting>
  <conditionalFormatting sqref="C18:H18">
    <cfRule type="expression" dxfId="163" priority="2">
      <formula>MONTH(C18)&lt;&gt;OptionCalendrier1mois</formula>
    </cfRule>
  </conditionalFormatting>
  <conditionalFormatting sqref="C21:H21">
    <cfRule type="expression" dxfId="162" priority="1">
      <formula>MONTH(C21)&lt;&gt;OptionCalendrier1mois</formula>
    </cfRule>
  </conditionalFormatting>
  <dataValidations count="3">
    <dataValidation allowBlank="1" showDropDown="1" showInputMessage="1" showErrorMessage="1" sqref="H3" xr:uid="{F6A85429-8486-4716-8F06-C6033966952C}"/>
    <dataValidation allowBlank="1" showInputMessage="1" prompt="Date" sqref="B9:D9 B8:H8" xr:uid="{A31C4E4B-AC30-470A-BC90-553A800659EA}"/>
    <dataValidation allowBlank="1" showInputMessage="1" prompt="Add daily notes here" sqref="B22 B19 B16 B13 B10" xr:uid="{3E3180B7-9EE6-49D0-8BDB-6793479DB885}"/>
  </dataValidations>
  <hyperlinks>
    <hyperlink ref="J5" location="'Cover - Eng'!A1" display="Return to the Home Page" xr:uid="{9A7F5686-8378-4193-93C5-1CB36D7BE49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E03D3E-F4AF-4B38-B3BD-BD8768DFDC03}">
  <sheetPr codeName="Sheet190">
    <tabColor theme="4" tint="-0.249977111117893"/>
    <pageSetUpPr autoPageBreaks="0"/>
  </sheetPr>
  <dimension ref="A1:S39"/>
  <sheetViews>
    <sheetView showGridLines="0" topLeftCell="B1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 t="s">
        <v>147</v>
      </c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61" priority="14">
      <formula>MONTH(B10)&lt;&gt;OptionCalendrier1mois</formula>
    </cfRule>
  </conditionalFormatting>
  <conditionalFormatting sqref="J10">
    <cfRule type="containsText" dxfId="160" priority="13" operator="containsText" text="Début">
      <formula>NOT(ISERROR(SEARCH("Début",J10)))</formula>
    </cfRule>
  </conditionalFormatting>
  <conditionalFormatting sqref="C9:H9">
    <cfRule type="expression" dxfId="159" priority="5">
      <formula>MONTH(C9)&lt;&gt;OptionCalendrier1mois</formula>
    </cfRule>
  </conditionalFormatting>
  <conditionalFormatting sqref="I23 B20:H20">
    <cfRule type="expression" dxfId="158" priority="9">
      <formula>MONTH(B20)&lt;&gt;OptionCalendrier1mois</formula>
    </cfRule>
  </conditionalFormatting>
  <conditionalFormatting sqref="C12:H12">
    <cfRule type="expression" dxfId="157" priority="4">
      <formula>MONTH(C12)&lt;&gt;OptionCalendrier1mois</formula>
    </cfRule>
  </conditionalFormatting>
  <conditionalFormatting sqref="C15:H15">
    <cfRule type="expression" dxfId="156" priority="3">
      <formula>MONTH(C15)&lt;&gt;OptionCalendrier1mois</formula>
    </cfRule>
  </conditionalFormatting>
  <conditionalFormatting sqref="C18:H18">
    <cfRule type="expression" dxfId="155" priority="2">
      <formula>MONTH(C18)&lt;&gt;OptionCalendrier1mois</formula>
    </cfRule>
  </conditionalFormatting>
  <conditionalFormatting sqref="C21:H21">
    <cfRule type="expression" dxfId="154" priority="1">
      <formula>MONTH(C21)&lt;&gt;OptionCalendrier1mois</formula>
    </cfRule>
  </conditionalFormatting>
  <dataValidations disablePrompts="1" count="3">
    <dataValidation allowBlank="1" showInputMessage="1" prompt="Date" sqref="B9:E9 B8:H8" xr:uid="{D281538B-B98F-455F-875C-34E9E04E6AF1}"/>
    <dataValidation allowBlank="1" showDropDown="1" showInputMessage="1" showErrorMessage="1" sqref="H3" xr:uid="{D1E20F66-CE61-4264-8E6E-731CC9BCF323}"/>
    <dataValidation allowBlank="1" showInputMessage="1" prompt="Add daily notes here" sqref="B22 B19 B16 B13 B10" xr:uid="{823418F0-2E95-45D4-83D2-4C9050B51A3C}"/>
  </dataValidations>
  <hyperlinks>
    <hyperlink ref="J5" location="'Cover - Eng'!A1" display="Return to the Home Page" xr:uid="{B705C0AB-A03C-4217-ACB6-79CF1C773AC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4D5EB1-7B53-44C4-9F6F-CB517FD0C609}">
  <sheetPr codeName="Sheet191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 t="s">
        <v>147</v>
      </c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53" priority="14">
      <formula>MONTH(B10)&lt;&gt;OptionCalendrier1mois</formula>
    </cfRule>
  </conditionalFormatting>
  <conditionalFormatting sqref="J10">
    <cfRule type="containsText" dxfId="152" priority="13" operator="containsText" text="Début">
      <formula>NOT(ISERROR(SEARCH("Début",J10)))</formula>
    </cfRule>
  </conditionalFormatting>
  <conditionalFormatting sqref="C9:H9">
    <cfRule type="expression" dxfId="151" priority="5">
      <formula>MONTH(C9)&lt;&gt;OptionCalendrier1mois</formula>
    </cfRule>
  </conditionalFormatting>
  <conditionalFormatting sqref="I23 B20:H20">
    <cfRule type="expression" dxfId="150" priority="9">
      <formula>MONTH(B20)&lt;&gt;OptionCalendrier1mois</formula>
    </cfRule>
  </conditionalFormatting>
  <conditionalFormatting sqref="C12:H12">
    <cfRule type="expression" dxfId="149" priority="4">
      <formula>MONTH(C12)&lt;&gt;OptionCalendrier1mois</formula>
    </cfRule>
  </conditionalFormatting>
  <conditionalFormatting sqref="C15:H15">
    <cfRule type="expression" dxfId="148" priority="3">
      <formula>MONTH(C15)&lt;&gt;OptionCalendrier1mois</formula>
    </cfRule>
  </conditionalFormatting>
  <conditionalFormatting sqref="C18:H18">
    <cfRule type="expression" dxfId="147" priority="2">
      <formula>MONTH(C18)&lt;&gt;OptionCalendrier1mois</formula>
    </cfRule>
  </conditionalFormatting>
  <conditionalFormatting sqref="C21:H21">
    <cfRule type="expression" dxfId="146" priority="1">
      <formula>MONTH(C21)&lt;&gt;OptionCalendrier1mois</formula>
    </cfRule>
  </conditionalFormatting>
  <dataValidations count="3">
    <dataValidation allowBlank="1" showDropDown="1" showInputMessage="1" showErrorMessage="1" sqref="H3" xr:uid="{F0CF9D63-DDDD-4626-BFF5-89143FC97A2C}"/>
    <dataValidation allowBlank="1" showInputMessage="1" prompt="Date" sqref="B9:F9 B8:H8" xr:uid="{7CBF7758-9A01-4856-8363-2353C6552289}"/>
    <dataValidation allowBlank="1" showInputMessage="1" prompt="Add daily notes here" sqref="B10 B13 B16 B19 B22" xr:uid="{C6EF0B06-1430-4618-86F3-DAF23EB698E8}"/>
  </dataValidations>
  <hyperlinks>
    <hyperlink ref="J5" location="'Cover - Eng'!A1" display="Return to the Home Page" xr:uid="{3E3A314E-E5E7-49C3-BED3-642262C9D62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4D0536-5955-45F6-A7B8-7241A4A2BD74}">
  <sheetPr codeName="Sheet192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 t="s">
        <v>147</v>
      </c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4">
    <mergeCell ref="B1:H1"/>
    <mergeCell ref="B2:H2"/>
    <mergeCell ref="B25:C25"/>
    <mergeCell ref="D25:E25"/>
  </mergeCells>
  <conditionalFormatting sqref="I10 B11:H11 B14:H14 B17:H17 I20 C13:D13">
    <cfRule type="expression" dxfId="145" priority="14">
      <formula>MONTH(B10)&lt;&gt;OptionCalendrier1mois</formula>
    </cfRule>
  </conditionalFormatting>
  <conditionalFormatting sqref="J10">
    <cfRule type="containsText" dxfId="144" priority="13" operator="containsText" text="Début">
      <formula>NOT(ISERROR(SEARCH("Début",J10)))</formula>
    </cfRule>
  </conditionalFormatting>
  <conditionalFormatting sqref="C12:H12">
    <cfRule type="expression" dxfId="143" priority="5">
      <formula>MONTH(C12)&lt;&gt;OptionCalendrier1mois</formula>
    </cfRule>
  </conditionalFormatting>
  <conditionalFormatting sqref="I23 B20:H20">
    <cfRule type="expression" dxfId="142" priority="9">
      <formula>MONTH(B20)&lt;&gt;OptionCalendrier1mois</formula>
    </cfRule>
  </conditionalFormatting>
  <conditionalFormatting sqref="C9:H9">
    <cfRule type="expression" dxfId="141" priority="4">
      <formula>MONTH(C9)&lt;&gt;OptionCalendrier1mois</formula>
    </cfRule>
  </conditionalFormatting>
  <conditionalFormatting sqref="C21:H21">
    <cfRule type="expression" dxfId="140" priority="1">
      <formula>MONTH(C21)&lt;&gt;OptionCalendrier1mois</formula>
    </cfRule>
  </conditionalFormatting>
  <conditionalFormatting sqref="C15:H15">
    <cfRule type="expression" dxfId="139" priority="3">
      <formula>MONTH(C15)&lt;&gt;OptionCalendrier1mois</formula>
    </cfRule>
  </conditionalFormatting>
  <conditionalFormatting sqref="C18:H18">
    <cfRule type="expression" dxfId="138" priority="2">
      <formula>MONTH(C18)&lt;&gt;OptionCalendrier1mois</formula>
    </cfRule>
  </conditionalFormatting>
  <dataValidations count="3">
    <dataValidation allowBlank="1" showInputMessage="1" prompt="Date" sqref="B9:G9 B8:H8" xr:uid="{CAE98F59-457D-4AE0-9C20-4ED80060F324}"/>
    <dataValidation allowBlank="1" showDropDown="1" showInputMessage="1" showErrorMessage="1" sqref="H3" xr:uid="{37FFF1A1-D543-4E1F-9D71-1F8EEBA36B93}"/>
    <dataValidation allowBlank="1" showInputMessage="1" prompt="Add daily notes here" sqref="B16 B19 B22 B13 B10" xr:uid="{A7C04628-E828-41DC-943C-E5411A4CFE12}"/>
  </dataValidations>
  <hyperlinks>
    <hyperlink ref="J5" location="'Cover - Eng'!A1" display="Return to the Home Page" xr:uid="{5A48C54B-A8DF-4E1E-A203-8009FF7CCFA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B3F0FB-126C-4EF6-B05A-A6B564B1D608}">
  <sheetPr codeName="Sheet193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8867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62" t="s">
        <v>339</v>
      </c>
      <c r="D3" s="6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/>
      <c r="E8" s="77"/>
      <c r="F8" s="77"/>
      <c r="G8" s="77"/>
      <c r="H8" s="77" t="e">
        <f>B11-1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/>
      <c r="F22" s="81"/>
      <c r="G22" s="81"/>
      <c r="H22" s="81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140" t="s">
        <v>147</v>
      </c>
      <c r="G23" s="141"/>
      <c r="H23" s="141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F23:H23"/>
    <mergeCell ref="B25:C25"/>
    <mergeCell ref="D25:E25"/>
  </mergeCells>
  <conditionalFormatting sqref="I10 B11:H11 B14:H14 B17:H17 I20 C13:D13">
    <cfRule type="expression" dxfId="137" priority="12">
      <formula>MONTH(B10)&lt;&gt;OptionCalendrier1mois</formula>
    </cfRule>
  </conditionalFormatting>
  <conditionalFormatting sqref="J10">
    <cfRule type="containsText" dxfId="136" priority="11" operator="containsText" text="Début">
      <formula>NOT(ISERROR(SEARCH("Début",J10)))</formula>
    </cfRule>
  </conditionalFormatting>
  <conditionalFormatting sqref="C12:H12">
    <cfRule type="expression" dxfId="135" priority="4">
      <formula>MONTH(C12)&lt;&gt;OptionCalendrier1mois</formula>
    </cfRule>
  </conditionalFormatting>
  <conditionalFormatting sqref="I23 B20:H20">
    <cfRule type="expression" dxfId="134" priority="7">
      <formula>MONTH(B20)&lt;&gt;OptionCalendrier1mois</formula>
    </cfRule>
  </conditionalFormatting>
  <conditionalFormatting sqref="C15:H15">
    <cfRule type="expression" dxfId="133" priority="3">
      <formula>MONTH(C15)&lt;&gt;OptionCalendrier1mois</formula>
    </cfRule>
  </conditionalFormatting>
  <conditionalFormatting sqref="C18:H18">
    <cfRule type="expression" dxfId="132" priority="2">
      <formula>MONTH(C18)&lt;&gt;OptionCalendrier1mois</formula>
    </cfRule>
  </conditionalFormatting>
  <conditionalFormatting sqref="C21:H21">
    <cfRule type="expression" dxfId="131" priority="1">
      <formula>MONTH(C21)&lt;&gt;OptionCalendrier1mois</formula>
    </cfRule>
  </conditionalFormatting>
  <dataValidations count="3">
    <dataValidation allowBlank="1" showDropDown="1" showInputMessage="1" showErrorMessage="1" sqref="H3" xr:uid="{F6A62CA5-CD9A-4802-8352-4E69BE687068}"/>
    <dataValidation allowBlank="1" showInputMessage="1" prompt="Date" sqref="B8:H9" xr:uid="{0F855CB0-BBB3-4361-9800-6E9787116C50}"/>
    <dataValidation allowBlank="1" showInputMessage="1" prompt="Add daily notes here" sqref="B22 B19 B16 B13 B10" xr:uid="{27805423-9E5E-4051-8461-5ABC7DB793E6}"/>
  </dataValidations>
  <hyperlinks>
    <hyperlink ref="J5" location="'Cover - Eng'!A1" display="Return to the Home Page" xr:uid="{A4F250BB-D2FC-4793-9383-6598CC3DC55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DFF7F7-7E1A-4E1C-9D85-82ACF91C2837}">
  <sheetPr codeName="Sheet173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7</v>
      </c>
      <c r="C12" s="91">
        <f t="shared" ref="C12:H12" si="1">IF(AND(ISNUMBER(B12), B12&lt;21),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14</v>
      </c>
      <c r="C15" s="91">
        <f>IF(AND(ISNUMBER(B15), B15&lt;21), B15+1, "")</f>
        <v>15</v>
      </c>
      <c r="D15" s="91">
        <f>IF(AND(ISNUMBER(C15), C15&lt;22), C15+1, "")</f>
        <v>16</v>
      </c>
      <c r="E15" s="91">
        <f>IF(AND(ISNUMBER(D15), D15&lt;22), D15+1, "")</f>
        <v>17</v>
      </c>
      <c r="F15" s="91">
        <f>IF(AND(ISNUMBER(E15), E15&lt;22), E15+1, "")</f>
        <v>18</v>
      </c>
      <c r="G15" s="91">
        <f>IF(AND(ISNUMBER(F15), F15&lt;22), F15+1, "")</f>
        <v>19</v>
      </c>
      <c r="H15" s="91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2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21</v>
      </c>
      <c r="C18" s="91"/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147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130" priority="10">
      <formula>MONTH(B10)&lt;&gt;OptionCalendrier1mois</formula>
    </cfRule>
  </conditionalFormatting>
  <conditionalFormatting sqref="J10">
    <cfRule type="containsText" dxfId="129" priority="9" operator="containsText" text="Début">
      <formula>NOT(ISERROR(SEARCH("Début",J10)))</formula>
    </cfRule>
  </conditionalFormatting>
  <conditionalFormatting sqref="C9:H9">
    <cfRule type="expression" dxfId="128" priority="4">
      <formula>MONTH(C9)&lt;&gt;OptionCalendrier1mois</formula>
    </cfRule>
  </conditionalFormatting>
  <conditionalFormatting sqref="C12:H12">
    <cfRule type="expression" dxfId="127" priority="3">
      <formula>MONTH(C12)&lt;&gt;OptionCalendrier1mois</formula>
    </cfRule>
  </conditionalFormatting>
  <conditionalFormatting sqref="C15:H15">
    <cfRule type="expression" dxfId="126" priority="2">
      <formula>MONTH(C15)&lt;&gt;OptionCalendrier1mois</formula>
    </cfRule>
  </conditionalFormatting>
  <conditionalFormatting sqref="C18:H18">
    <cfRule type="expression" dxfId="125" priority="1">
      <formula>MONTH(C18)&lt;&gt;OptionCalendrier1mois</formula>
    </cfRule>
  </conditionalFormatting>
  <dataValidations count="3">
    <dataValidation allowBlank="1" showDropDown="1" showInputMessage="1" showErrorMessage="1" sqref="H3" xr:uid="{53C37092-0916-4139-904B-392FDE5135F5}"/>
    <dataValidation allowBlank="1" showInputMessage="1" prompt="Date" sqref="B9 B8:H8" xr:uid="{2503B8E6-6733-4A68-825B-5458A3DB7BFB}"/>
    <dataValidation allowBlank="1" showInputMessage="1" prompt="Add daily notes here" sqref="B10 B13 B16 B19" xr:uid="{3998C3C7-3AAE-4F71-9647-8816EEE2B477}"/>
  </dataValidations>
  <hyperlinks>
    <hyperlink ref="J5" location="'Cover - Eng'!A1" display="Return to the Home Page" xr:uid="{0CEB7BE0-EA80-44B5-953D-BDB7CEE21D7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3CC4A3-21C9-4BEC-AED4-C7580CA04DF5}">
  <sheetPr codeName="Sheet174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77734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6</v>
      </c>
      <c r="C12" s="91">
        <f t="shared" ref="C12:H12" si="1">IF(AND(ISNUMBER(B12), B12&lt;21),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13</v>
      </c>
      <c r="C15" s="91">
        <f>IF(AND(ISNUMBER(B15), B15&lt;21), B15+1, "")</f>
        <v>14</v>
      </c>
      <c r="D15" s="91">
        <f>IF(AND(ISNUMBER(C15), C15&lt;22), C15+1, "")</f>
        <v>15</v>
      </c>
      <c r="E15" s="91">
        <f>IF(AND(ISNUMBER(D15), D15&lt;22), D15+1, "")</f>
        <v>16</v>
      </c>
      <c r="F15" s="91">
        <f>IF(AND(ISNUMBER(E15), E15&lt;22), E15+1, "")</f>
        <v>17</v>
      </c>
      <c r="G15" s="91">
        <f>IF(AND(ISNUMBER(F15), F15&lt;22), F15+1, "")</f>
        <v>18</v>
      </c>
      <c r="H15" s="91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2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20</v>
      </c>
      <c r="C18" s="91">
        <f>IF(AND(ISNUMBER(B18), B18&lt;22), B18+1, "")</f>
        <v>21</v>
      </c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147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124" priority="9">
      <formula>MONTH(B10)&lt;&gt;OptionCalendrier1mois</formula>
    </cfRule>
  </conditionalFormatting>
  <conditionalFormatting sqref="J10">
    <cfRule type="containsText" dxfId="123" priority="8" operator="containsText" text="Début">
      <formula>NOT(ISERROR(SEARCH("Début",J10)))</formula>
    </cfRule>
  </conditionalFormatting>
  <conditionalFormatting sqref="C9:H9">
    <cfRule type="expression" dxfId="122" priority="4">
      <formula>MONTH(C9)&lt;&gt;OptionCalendrier1mois</formula>
    </cfRule>
  </conditionalFormatting>
  <conditionalFormatting sqref="C12:H12">
    <cfRule type="expression" dxfId="121" priority="3">
      <formula>MONTH(C12)&lt;&gt;OptionCalendrier1mois</formula>
    </cfRule>
  </conditionalFormatting>
  <conditionalFormatting sqref="C15:H15">
    <cfRule type="expression" dxfId="120" priority="2">
      <formula>MONTH(C15)&lt;&gt;OptionCalendrier1mois</formula>
    </cfRule>
  </conditionalFormatting>
  <conditionalFormatting sqref="C18:H18">
    <cfRule type="expression" dxfId="119" priority="1">
      <formula>MONTH(C18)&lt;&gt;OptionCalendrier1mois</formula>
    </cfRule>
  </conditionalFormatting>
  <dataValidations count="3">
    <dataValidation allowBlank="1" showInputMessage="1" prompt="Date" sqref="B9:C9 B8:H8" xr:uid="{F1E1F541-9724-4E9E-BB01-5BBDFACEE6E7}"/>
    <dataValidation allowBlank="1" showDropDown="1" showInputMessage="1" showErrorMessage="1" sqref="H3" xr:uid="{1DB08985-6BEF-4CBC-B19A-880F7BF8E5CA}"/>
    <dataValidation allowBlank="1" showInputMessage="1" prompt="Add daily notes here" sqref="B19 B16 B13 B10" xr:uid="{3A780715-9283-405E-9962-700C81E09809}"/>
  </dataValidations>
  <hyperlinks>
    <hyperlink ref="J5" location="'Cover - Eng'!A1" display="Return to the Home Page" xr:uid="{5AB1E9F1-77AB-4300-9D1C-0C37DB4637D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6C9A0-B02D-4A20-AA18-E205AC41629E}">
  <sheetPr codeName="Sheet175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66406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5</v>
      </c>
      <c r="C12" s="91">
        <f t="shared" ref="C12:H12" si="1">IF(AND(ISNUMBER(B12), B12&lt;21),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12</v>
      </c>
      <c r="C15" s="91">
        <f>IF(AND(ISNUMBER(B15), B15&lt;21), B15+1, "")</f>
        <v>13</v>
      </c>
      <c r="D15" s="91">
        <f>IF(AND(ISNUMBER(C15), C15&lt;22), C15+1, "")</f>
        <v>14</v>
      </c>
      <c r="E15" s="91">
        <f>IF(AND(ISNUMBER(D15), D15&lt;22), D15+1, "")</f>
        <v>15</v>
      </c>
      <c r="F15" s="91">
        <f>IF(AND(ISNUMBER(E15), E15&lt;22), E15+1, "")</f>
        <v>16</v>
      </c>
      <c r="G15" s="91">
        <f>IF(AND(ISNUMBER(F15), F15&lt;22), F15+1, "")</f>
        <v>17</v>
      </c>
      <c r="H15" s="91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2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19</v>
      </c>
      <c r="C18" s="91">
        <f>IF(AND(ISNUMBER(B18), B18&lt;22), B18+1, "")</f>
        <v>20</v>
      </c>
      <c r="D18" s="91">
        <f>IF(AND(ISNUMBER(C18), C18&lt;21), C18+1, "")</f>
        <v>21</v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147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18" priority="9">
      <formula>MONTH(B10)&lt;&gt;OptionCalendrier1mois</formula>
    </cfRule>
  </conditionalFormatting>
  <conditionalFormatting sqref="J10">
    <cfRule type="containsText" dxfId="117" priority="8" operator="containsText" text="Début">
      <formula>NOT(ISERROR(SEARCH("Début",J10)))</formula>
    </cfRule>
  </conditionalFormatting>
  <conditionalFormatting sqref="C9:H9">
    <cfRule type="expression" dxfId="116" priority="4">
      <formula>MONTH(C9)&lt;&gt;OptionCalendrier1mois</formula>
    </cfRule>
  </conditionalFormatting>
  <conditionalFormatting sqref="C12:H12">
    <cfRule type="expression" dxfId="115" priority="3">
      <formula>MONTH(C12)&lt;&gt;OptionCalendrier1mois</formula>
    </cfRule>
  </conditionalFormatting>
  <conditionalFormatting sqref="C15:H15">
    <cfRule type="expression" dxfId="114" priority="2">
      <formula>MONTH(C15)&lt;&gt;OptionCalendrier1mois</formula>
    </cfRule>
  </conditionalFormatting>
  <conditionalFormatting sqref="C18:H18">
    <cfRule type="expression" dxfId="113" priority="1">
      <formula>MONTH(C18)&lt;&gt;OptionCalendrier1mois</formula>
    </cfRule>
  </conditionalFormatting>
  <dataValidations count="3">
    <dataValidation allowBlank="1" showDropDown="1" showInputMessage="1" showErrorMessage="1" sqref="H3" xr:uid="{32568D9D-99D5-4ADE-8E88-11D5F4C1EDF1}"/>
    <dataValidation allowBlank="1" showInputMessage="1" prompt="Date" sqref="B9:D9 B8:H8" xr:uid="{2FE8DFA7-90C3-4406-A3E1-026CF986F29C}"/>
    <dataValidation allowBlank="1" showInputMessage="1" prompt="Add daily notes here" sqref="B19 B16 B13 B10" xr:uid="{9B58A1E2-4FDE-48D0-9D2D-49EBD5B92E51}"/>
  </dataValidations>
  <hyperlinks>
    <hyperlink ref="J5" location="'Cover - Eng'!A1" display="Return to the Home Page" xr:uid="{5DC41776-1C42-4D2D-B28E-3F00CFC30AA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0D0383-4DDB-4872-AAD6-CCEF92BE9F1B}">
  <sheetPr codeName="Sheet176">
    <tabColor theme="4" tint="-0.249977111117893"/>
    <pageSetUpPr autoPageBreaks="0"/>
  </sheetPr>
  <dimension ref="A1:W39"/>
  <sheetViews>
    <sheetView showGridLines="0" topLeftCell="A2" zoomScaleNormal="100" workbookViewId="0">
      <selection activeCell="L2" sqref="L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7.77734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4</v>
      </c>
      <c r="C12" s="91">
        <f t="shared" ref="C12:H12" si="1">IF(AND(ISNUMBER(B12), B12&lt;21),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11</v>
      </c>
      <c r="C15" s="91">
        <f>IF(AND(ISNUMBER(B15), B15&lt;21), B15+1, "")</f>
        <v>12</v>
      </c>
      <c r="D15" s="91">
        <f>IF(AND(ISNUMBER(C15), C15&lt;22), C15+1, "")</f>
        <v>13</v>
      </c>
      <c r="E15" s="91">
        <f>IF(AND(ISNUMBER(D15), D15&lt;22), D15+1, "")</f>
        <v>14</v>
      </c>
      <c r="F15" s="91">
        <f>IF(AND(ISNUMBER(E15), E15&lt;22), E15+1, "")</f>
        <v>15</v>
      </c>
      <c r="G15" s="91">
        <f>IF(AND(ISNUMBER(F15), F15&lt;22), F15+1, "")</f>
        <v>16</v>
      </c>
      <c r="H15" s="91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2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18</v>
      </c>
      <c r="C18" s="91">
        <f>IF(AND(ISNUMBER(B18), B18&lt;22), B18+1, "")</f>
        <v>19</v>
      </c>
      <c r="D18" s="91">
        <f>IF(AND(ISNUMBER(C18), C18&lt;21), C18+1, "")</f>
        <v>20</v>
      </c>
      <c r="E18" s="91">
        <f>IF(AND(ISNUMBER(D18), D18&lt;21), D18+1, "")</f>
        <v>21</v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147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12" priority="9">
      <formula>MONTH(B10)&lt;&gt;OptionCalendrier1mois</formula>
    </cfRule>
  </conditionalFormatting>
  <conditionalFormatting sqref="J10">
    <cfRule type="containsText" dxfId="111" priority="8" operator="containsText" text="Début">
      <formula>NOT(ISERROR(SEARCH("Début",J10)))</formula>
    </cfRule>
  </conditionalFormatting>
  <conditionalFormatting sqref="C9:H9">
    <cfRule type="expression" dxfId="110" priority="3">
      <formula>MONTH(C9)&lt;&gt;OptionCalendrier1mois</formula>
    </cfRule>
  </conditionalFormatting>
  <conditionalFormatting sqref="C12:H12">
    <cfRule type="expression" dxfId="109" priority="4">
      <formula>MONTH(C12)&lt;&gt;OptionCalendrier1mois</formula>
    </cfRule>
  </conditionalFormatting>
  <conditionalFormatting sqref="C15:H15">
    <cfRule type="expression" dxfId="108" priority="2">
      <formula>MONTH(C15)&lt;&gt;OptionCalendrier1mois</formula>
    </cfRule>
  </conditionalFormatting>
  <conditionalFormatting sqref="C18:H18">
    <cfRule type="expression" dxfId="107" priority="1">
      <formula>MONTH(C18)&lt;&gt;OptionCalendrier1mois</formula>
    </cfRule>
  </conditionalFormatting>
  <dataValidations count="3">
    <dataValidation allowBlank="1" showInputMessage="1" prompt="Date" sqref="B9:E9 B8:H8" xr:uid="{43D629F1-7A1E-40C5-809F-0B769FEE4F5C}"/>
    <dataValidation allowBlank="1" showDropDown="1" showInputMessage="1" showErrorMessage="1" sqref="H3" xr:uid="{E1933886-E048-4511-B8FD-9406A91BC417}"/>
    <dataValidation allowBlank="1" showInputMessage="1" prompt="Add daily notes here" sqref="B13 B10 B16 B19" xr:uid="{84A1E0C5-DAD3-4103-AE4C-FD119132A800}"/>
  </dataValidations>
  <hyperlinks>
    <hyperlink ref="J5" location="'Cover - Eng'!A1" display="Return to the Home Page" xr:uid="{61231AC2-F29B-4E11-BBFE-DE57CFAED53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83B452-CDE0-4E96-A55A-A9E7E81575D9}">
  <sheetPr codeName="Sheet177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3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3</v>
      </c>
      <c r="C12" s="91">
        <f t="shared" ref="C12:H12" si="1">IF(AND(ISNUMBER(B12), B12&lt;21),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10</v>
      </c>
      <c r="C15" s="91">
        <f>IF(AND(ISNUMBER(B15), B15&lt;21), B15+1, "")</f>
        <v>11</v>
      </c>
      <c r="D15" s="91">
        <f>IF(AND(ISNUMBER(C15), C15&lt;22), C15+1, "")</f>
        <v>12</v>
      </c>
      <c r="E15" s="91">
        <f>IF(AND(ISNUMBER(D15), D15&lt;22), D15+1, "")</f>
        <v>13</v>
      </c>
      <c r="F15" s="91">
        <f>IF(AND(ISNUMBER(E15), E15&lt;22), E15+1, "")</f>
        <v>14</v>
      </c>
      <c r="G15" s="91">
        <f>IF(AND(ISNUMBER(F15), F15&lt;22), F15+1, "")</f>
        <v>15</v>
      </c>
      <c r="H15" s="91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17</v>
      </c>
      <c r="C18" s="91">
        <f>IF(AND(ISNUMBER(B18), B18&lt;22), B18+1, "")</f>
        <v>18</v>
      </c>
      <c r="D18" s="91">
        <f>IF(AND(ISNUMBER(C18), C18&lt;21), C18+1, "")</f>
        <v>19</v>
      </c>
      <c r="E18" s="91">
        <f>IF(AND(ISNUMBER(D18), D18&lt;21), D18+1, "")</f>
        <v>20</v>
      </c>
      <c r="F18" s="91">
        <f>IF(AND(ISNUMBER(E18), E18&lt;21), E18+1, "")</f>
        <v>21</v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147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06" priority="9">
      <formula>MONTH(B10)&lt;&gt;OptionCalendrier1mois</formula>
    </cfRule>
  </conditionalFormatting>
  <conditionalFormatting sqref="J10">
    <cfRule type="containsText" dxfId="105" priority="8" operator="containsText" text="Début">
      <formula>NOT(ISERROR(SEARCH("Début",J10)))</formula>
    </cfRule>
  </conditionalFormatting>
  <conditionalFormatting sqref="C9:H9">
    <cfRule type="expression" dxfId="104" priority="3">
      <formula>MONTH(C9)&lt;&gt;OptionCalendrier1mois</formula>
    </cfRule>
  </conditionalFormatting>
  <conditionalFormatting sqref="C12:H12">
    <cfRule type="expression" dxfId="103" priority="4">
      <formula>MONTH(C12)&lt;&gt;OptionCalendrier1mois</formula>
    </cfRule>
  </conditionalFormatting>
  <conditionalFormatting sqref="C15:H15">
    <cfRule type="expression" dxfId="102" priority="2">
      <formula>MONTH(C15)&lt;&gt;OptionCalendrier1mois</formula>
    </cfRule>
  </conditionalFormatting>
  <conditionalFormatting sqref="C18:H18">
    <cfRule type="expression" dxfId="101" priority="1">
      <formula>MONTH(C18)&lt;&gt;OptionCalendrier1mois</formula>
    </cfRule>
  </conditionalFormatting>
  <dataValidations count="3">
    <dataValidation allowBlank="1" showDropDown="1" showInputMessage="1" showErrorMessage="1" sqref="H3" xr:uid="{BC12B7E5-6483-4B26-A7BD-4C5AB65545CE}"/>
    <dataValidation allowBlank="1" showInputMessage="1" prompt="Date" sqref="B9:F9 B8:H8" xr:uid="{2BA121D5-3934-4BA3-BF88-E347B2CEC663}"/>
    <dataValidation allowBlank="1" showInputMessage="1" prompt="Add daily notes here" sqref="B19 B16 B13 B10" xr:uid="{5464BF3A-A050-4631-952C-B76A3F35AB65}"/>
  </dataValidations>
  <hyperlinks>
    <hyperlink ref="J5" location="'Cover - Eng'!A1" display="Return to the Home Page" xr:uid="{04E8D1A2-CE6A-4A08-A7B0-A5C479BCE564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C3F7DF-2C24-4037-9F18-AC73B4B8BBCA}">
  <sheetPr codeName="Sheet178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1.109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/>
      <c r="E9" s="91"/>
      <c r="F9" s="91"/>
      <c r="G9" s="91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2</v>
      </c>
      <c r="C12" s="91">
        <f t="shared" ref="C12:H12" si="1">IF(AND(ISNUMBER(B12), B12&lt;21),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9</v>
      </c>
      <c r="C15" s="91">
        <f>IF(AND(ISNUMBER(B15), B15&lt;21), B15+1, "")</f>
        <v>10</v>
      </c>
      <c r="D15" s="91">
        <f>IF(AND(ISNUMBER(C15), C15&lt;22), C15+1, "")</f>
        <v>11</v>
      </c>
      <c r="E15" s="91">
        <f>IF(AND(ISNUMBER(D15), D15&lt;22), D15+1, "")</f>
        <v>12</v>
      </c>
      <c r="F15" s="91">
        <f>IF(AND(ISNUMBER(E15), E15&lt;22), E15+1, "")</f>
        <v>13</v>
      </c>
      <c r="G15" s="91">
        <f>IF(AND(ISNUMBER(F15), F15&lt;22), F15+1, "")</f>
        <v>14</v>
      </c>
      <c r="H15" s="91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16</v>
      </c>
      <c r="C18" s="91">
        <f>IF(AND(ISNUMBER(B18), B18&lt;22), B18+1, "")</f>
        <v>17</v>
      </c>
      <c r="D18" s="91">
        <f>IF(AND(ISNUMBER(C18), C18&lt;21), C18+1, "")</f>
        <v>18</v>
      </c>
      <c r="E18" s="91">
        <f>IF(AND(ISNUMBER(D18), D18&lt;21), D18+1, "")</f>
        <v>19</v>
      </c>
      <c r="F18" s="91">
        <f>IF(AND(ISNUMBER(E18), E18&lt;21), E18+1, "")</f>
        <v>20</v>
      </c>
      <c r="G18" s="91">
        <f>IF(AND(ISNUMBER(F18), F18&lt;21), F18+1, "")</f>
        <v>21</v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/>
      <c r="H19" s="81" t="s">
        <v>147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100" priority="9">
      <formula>MONTH(B10)&lt;&gt;OptionCalendrier1mois</formula>
    </cfRule>
  </conditionalFormatting>
  <conditionalFormatting sqref="J10">
    <cfRule type="containsText" dxfId="99" priority="8" operator="containsText" text="Début">
      <formula>NOT(ISERROR(SEARCH("Début",J10)))</formula>
    </cfRule>
  </conditionalFormatting>
  <conditionalFormatting sqref="C9:H9">
    <cfRule type="expression" dxfId="98" priority="3">
      <formula>MONTH(C9)&lt;&gt;OptionCalendrier1mois</formula>
    </cfRule>
  </conditionalFormatting>
  <conditionalFormatting sqref="C12:H12">
    <cfRule type="expression" dxfId="97" priority="4">
      <formula>MONTH(C12)&lt;&gt;OptionCalendrier1mois</formula>
    </cfRule>
  </conditionalFormatting>
  <conditionalFormatting sqref="C15:H15">
    <cfRule type="expression" dxfId="96" priority="2">
      <formula>MONTH(C15)&lt;&gt;OptionCalendrier1mois</formula>
    </cfRule>
  </conditionalFormatting>
  <conditionalFormatting sqref="C18:H18">
    <cfRule type="expression" dxfId="95" priority="1">
      <formula>MONTH(C18)&lt;&gt;OptionCalendrier1mois</formula>
    </cfRule>
  </conditionalFormatting>
  <dataValidations count="3">
    <dataValidation allowBlank="1" showInputMessage="1" prompt="Date" sqref="B9:G9 B8:H8" xr:uid="{3ED0FE59-810D-4A73-8ADB-6C5A8870B69D}"/>
    <dataValidation allowBlank="1" showDropDown="1" showInputMessage="1" showErrorMessage="1" sqref="H3" xr:uid="{EB9F7498-B7FC-4D39-8832-FB9E4C542FA1}"/>
    <dataValidation allowBlank="1" showInputMessage="1" prompt="Add daily notes here" sqref="B19 B16 B13 B10" xr:uid="{DEC0D2DF-3F86-4C25-B4E8-568EE8F335F6}"/>
  </dataValidations>
  <hyperlinks>
    <hyperlink ref="J5" location="'Cover - Eng'!A1" display="Return to the Home Page" xr:uid="{A2DA8F10-66B4-4800-8EC4-5C560613E973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7BC18-6F22-4131-B78C-CDB686B1581E}">
  <sheetPr codeName="Sheet179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337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1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IF(H3="Sunday",1,IF(ISNUMBER(A12),A12+1,""))</f>
        <v>1</v>
      </c>
      <c r="C12" s="91">
        <f t="shared" ref="C12:H12" si="1">IF(AND(ISNUMBER(B12), B12&lt;21),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8</v>
      </c>
      <c r="C15" s="91">
        <f>IF(AND(ISNUMBER(B15), B15&lt;21), B15+1, "")</f>
        <v>9</v>
      </c>
      <c r="D15" s="91">
        <f>IF(AND(ISNUMBER(C15), C15&lt;22), C15+1, "")</f>
        <v>10</v>
      </c>
      <c r="E15" s="91">
        <f>IF(AND(ISNUMBER(D15), D15&lt;22), D15+1, "")</f>
        <v>11</v>
      </c>
      <c r="F15" s="91">
        <f>IF(AND(ISNUMBER(E15), E15&lt;22), E15+1, "")</f>
        <v>12</v>
      </c>
      <c r="G15" s="91">
        <f>IF(AND(ISNUMBER(F15), F15&lt;22), F15+1, "")</f>
        <v>13</v>
      </c>
      <c r="H15" s="91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15</v>
      </c>
      <c r="C18" s="91">
        <f>IF(AND(ISNUMBER(B18), B18&lt;22), B18+1, "")</f>
        <v>16</v>
      </c>
      <c r="D18" s="91">
        <f>IF(AND(ISNUMBER(C18), C18&lt;21), C18+1, "")</f>
        <v>17</v>
      </c>
      <c r="E18" s="91">
        <f>IF(AND(ISNUMBER(D18), D18&lt;21), D18+1, "")</f>
        <v>18</v>
      </c>
      <c r="F18" s="91">
        <f>IF(AND(ISNUMBER(E18), E18&lt;21), E18+1, "")</f>
        <v>19</v>
      </c>
      <c r="G18" s="91">
        <f>IF(AND(ISNUMBER(F18), F18&lt;21), F18+1, "")</f>
        <v>20</v>
      </c>
      <c r="H18" s="91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34"/>
      <c r="F20" s="144" t="s">
        <v>147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C3:D3"/>
  </mergeCells>
  <conditionalFormatting sqref="I10 B14:H14 I20 C13:D13 B11:H11 B17:H17">
    <cfRule type="expression" dxfId="94" priority="8">
      <formula>MONTH(B10)&lt;&gt;OptionCalendrier1mois</formula>
    </cfRule>
  </conditionalFormatting>
  <conditionalFormatting sqref="J10">
    <cfRule type="containsText" dxfId="93" priority="7" operator="containsText" text="Début">
      <formula>NOT(ISERROR(SEARCH("Début",J10)))</formula>
    </cfRule>
  </conditionalFormatting>
  <conditionalFormatting sqref="C12:H12">
    <cfRule type="expression" dxfId="92" priority="3">
      <formula>MONTH(C12)&lt;&gt;OptionCalendrier1mois</formula>
    </cfRule>
  </conditionalFormatting>
  <conditionalFormatting sqref="C15:H15">
    <cfRule type="expression" dxfId="91" priority="2">
      <formula>MONTH(C15)&lt;&gt;OptionCalendrier1mois</formula>
    </cfRule>
  </conditionalFormatting>
  <conditionalFormatting sqref="C18:H18">
    <cfRule type="expression" dxfId="90" priority="1">
      <formula>MONTH(C18)&lt;&gt;OptionCalendrier1mois</formula>
    </cfRule>
  </conditionalFormatting>
  <dataValidations count="3">
    <dataValidation allowBlank="1" showDropDown="1" showInputMessage="1" showErrorMessage="1" sqref="H3" xr:uid="{46112DE4-C6A9-43A0-8C1B-38CD24B04588}"/>
    <dataValidation allowBlank="1" showInputMessage="1" prompt="Date" sqref="B8:H9" xr:uid="{776C86EF-0A6D-4C15-A05C-C6E57C1DB4A5}"/>
    <dataValidation allowBlank="1" showInputMessage="1" prompt="Add daily notes here" sqref="B19 B16 B13 B10" xr:uid="{28943CF5-D7C9-4371-960C-123E08F4748E}"/>
  </dataValidations>
  <hyperlinks>
    <hyperlink ref="J5" location="'Cover - Eng'!A1" display="Return to the Home Page" xr:uid="{6485216E-1712-4242-834E-BE40EDBECCB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C29C3B-F4BF-4979-9BDA-6D53CD33E69C}">
  <sheetPr codeName="Sheet201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109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7</v>
      </c>
      <c r="C12" s="91">
        <f t="shared" ref="C12:H12" si="1">IF(AND(ISNUMBER(B12), B12&lt;21),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14</v>
      </c>
      <c r="C15" s="91">
        <f>IF(AND(ISNUMBER(B15), B15&lt;21), B15+1, "")</f>
        <v>15</v>
      </c>
      <c r="D15" s="91">
        <f>IF(AND(ISNUMBER(C15), C15&lt;22), C15+1, "")</f>
        <v>16</v>
      </c>
      <c r="E15" s="91">
        <f>IF(AND(ISNUMBER(D15), D15&lt;22), D15+1, "")</f>
        <v>17</v>
      </c>
      <c r="F15" s="91">
        <f>IF(AND(ISNUMBER(E15), E15&lt;22), E15+1, "")</f>
        <v>18</v>
      </c>
      <c r="G15" s="91">
        <f>IF(AND(ISNUMBER(F15), F15&lt;22), F15+1, "")</f>
        <v>19</v>
      </c>
      <c r="H15" s="91">
        <f>IF(AND(ISNUMBER(G15), G15&lt;22), G15+1, "")</f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21</v>
      </c>
      <c r="C18" s="91"/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 t="s">
        <v>147</v>
      </c>
      <c r="D19" s="8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89" priority="10">
      <formula>MONTH(B10)&lt;&gt;OptionCalendrier1mois</formula>
    </cfRule>
  </conditionalFormatting>
  <conditionalFormatting sqref="J10">
    <cfRule type="containsText" dxfId="88" priority="9" operator="containsText" text="Début">
      <formula>NOT(ISERROR(SEARCH("Début",J10)))</formula>
    </cfRule>
  </conditionalFormatting>
  <conditionalFormatting sqref="C9:H9">
    <cfRule type="expression" dxfId="87" priority="4">
      <formula>MONTH(C9)&lt;&gt;OptionCalendrier1mois</formula>
    </cfRule>
  </conditionalFormatting>
  <conditionalFormatting sqref="C12:H12">
    <cfRule type="expression" dxfId="86" priority="3">
      <formula>MONTH(C12)&lt;&gt;OptionCalendrier1mois</formula>
    </cfRule>
  </conditionalFormatting>
  <conditionalFormatting sqref="C15:H15">
    <cfRule type="expression" dxfId="85" priority="2">
      <formula>MONTH(C15)&lt;&gt;OptionCalendrier1mois</formula>
    </cfRule>
  </conditionalFormatting>
  <conditionalFormatting sqref="C18:H18">
    <cfRule type="expression" dxfId="84" priority="1">
      <formula>MONTH(C18)&lt;&gt;OptionCalendrier1mois</formula>
    </cfRule>
  </conditionalFormatting>
  <dataValidations count="3">
    <dataValidation allowBlank="1" showInputMessage="1" prompt="Date" sqref="B9 B8:H8" xr:uid="{14841F7C-35E0-44BA-846F-88375EBD9B64}"/>
    <dataValidation allowBlank="1" showDropDown="1" showInputMessage="1" showErrorMessage="1" sqref="H3" xr:uid="{F893813F-264C-4D38-AFBF-0E977A3D238D}"/>
    <dataValidation allowBlank="1" showInputMessage="1" prompt="Add daily notes here" sqref="B19 B16 B13 B10" xr:uid="{4C33549A-5703-419B-B85F-DFE82504A9CB}"/>
  </dataValidations>
  <hyperlinks>
    <hyperlink ref="J5" location="'Cover - Eng'!A1" display="Return to the Home Page" xr:uid="{27DDA475-CC53-4B70-A3E8-AC43AE3348D5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CD444B-F17A-4BAF-B93D-EFD9F97D2536}">
  <sheetPr codeName="Sheet202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8.441406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6</v>
      </c>
      <c r="C12" s="91">
        <f t="shared" ref="C12:H12" si="1">IF(AND(ISNUMBER(B12), B12&lt;21),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13</v>
      </c>
      <c r="C15" s="91">
        <f>IF(AND(ISNUMBER(B15), B15&lt;21), B15+1, "")</f>
        <v>14</v>
      </c>
      <c r="D15" s="91">
        <f>IF(AND(ISNUMBER(C15), C15&lt;22), C15+1, "")</f>
        <v>15</v>
      </c>
      <c r="E15" s="91">
        <f>IF(AND(ISNUMBER(D15), D15&lt;22), D15+1, "")</f>
        <v>16</v>
      </c>
      <c r="F15" s="91">
        <f>IF(AND(ISNUMBER(E15), E15&lt;22), E15+1, "")</f>
        <v>17</v>
      </c>
      <c r="G15" s="91">
        <f>IF(AND(ISNUMBER(F15), F15&lt;22), F15+1, "")</f>
        <v>18</v>
      </c>
      <c r="H15" s="91">
        <f>IF(AND(ISNUMBER(G15), G15&lt;22), G15+1, "")</f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/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20</v>
      </c>
      <c r="C18" s="91">
        <f>IF(AND(ISNUMBER(B18), B18&lt;22), B18+1, "")</f>
        <v>21</v>
      </c>
      <c r="D18" s="91" t="str">
        <f>IF(AND(ISNUMBER(C18), C18&lt;21), C18+1, "")</f>
        <v/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 t="s">
        <v>147</v>
      </c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B17:H17 I20 C13:D13 B11:H11">
    <cfRule type="expression" dxfId="83" priority="9">
      <formula>MONTH(B10)&lt;&gt;OptionCalendrier1mois</formula>
    </cfRule>
  </conditionalFormatting>
  <conditionalFormatting sqref="J10">
    <cfRule type="containsText" dxfId="82" priority="8" operator="containsText" text="Début">
      <formula>NOT(ISERROR(SEARCH("Début",J10)))</formula>
    </cfRule>
  </conditionalFormatting>
  <conditionalFormatting sqref="C9:H9">
    <cfRule type="expression" dxfId="81" priority="4">
      <formula>MONTH(C9)&lt;&gt;OptionCalendrier1mois</formula>
    </cfRule>
  </conditionalFormatting>
  <conditionalFormatting sqref="C12:H12">
    <cfRule type="expression" dxfId="80" priority="3">
      <formula>MONTH(C12)&lt;&gt;OptionCalendrier1mois</formula>
    </cfRule>
  </conditionalFormatting>
  <conditionalFormatting sqref="C15:H15">
    <cfRule type="expression" dxfId="79" priority="2">
      <formula>MONTH(C15)&lt;&gt;OptionCalendrier1mois</formula>
    </cfRule>
  </conditionalFormatting>
  <conditionalFormatting sqref="C18:H18">
    <cfRule type="expression" dxfId="78" priority="1">
      <formula>MONTH(C18)&lt;&gt;OptionCalendrier1mois</formula>
    </cfRule>
  </conditionalFormatting>
  <dataValidations count="3">
    <dataValidation allowBlank="1" showDropDown="1" showInputMessage="1" showErrorMessage="1" sqref="H3" xr:uid="{3E213396-56E7-4F9B-B06E-FD65994D45E8}"/>
    <dataValidation allowBlank="1" showInputMessage="1" prompt="Date" sqref="B9:C9 B8:H8" xr:uid="{3E7CC6B0-0B61-47BC-9392-5DD4708449C3}"/>
    <dataValidation allowBlank="1" showInputMessage="1" prompt="Add daily notes here" sqref="B19 B16 B13 B10" xr:uid="{9A87E217-4BFC-4FE9-ABF3-1F77D6CD55C0}"/>
  </dataValidations>
  <hyperlinks>
    <hyperlink ref="J5" location="'Cover - Eng'!A1" display="Return to the Home Page" xr:uid="{A9FB0610-59CB-4023-B809-CB349A8549CD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78C49-156E-46CA-82FF-454784487FD6}">
  <sheetPr codeName="Sheet203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441406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5</v>
      </c>
      <c r="C12" s="91">
        <f t="shared" ref="C12:H12" si="1">IF(AND(ISNUMBER(B12), B12&lt;21),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12</v>
      </c>
      <c r="C15" s="91">
        <f>IF(AND(ISNUMBER(B15), B15&lt;21), B15+1, "")</f>
        <v>13</v>
      </c>
      <c r="D15" s="91">
        <f>IF(AND(ISNUMBER(C15), C15&lt;22), C15+1, "")</f>
        <v>14</v>
      </c>
      <c r="E15" s="91">
        <f>IF(AND(ISNUMBER(D15), D15&lt;22), D15+1, "")</f>
        <v>15</v>
      </c>
      <c r="F15" s="91">
        <f>IF(AND(ISNUMBER(E15), E15&lt;22), E15+1, "")</f>
        <v>16</v>
      </c>
      <c r="G15" s="91">
        <f>IF(AND(ISNUMBER(F15), F15&lt;22), F15+1, "")</f>
        <v>17</v>
      </c>
      <c r="H15" s="91">
        <f>IF(AND(ISNUMBER(G15), G15&lt;22), G15+1, "")</f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/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19</v>
      </c>
      <c r="C18" s="91">
        <f>IF(AND(ISNUMBER(B18), B18&lt;22), B18+1, "")</f>
        <v>20</v>
      </c>
      <c r="D18" s="91">
        <f>IF(AND(ISNUMBER(C18), C18&lt;21), C18+1, "")</f>
        <v>21</v>
      </c>
      <c r="E18" s="91" t="str">
        <f>IF(AND(ISNUMBER(D18), D18&lt;21), D18+1, "")</f>
        <v/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 t="s">
        <v>147</v>
      </c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77" priority="9">
      <formula>MONTH(B10)&lt;&gt;OptionCalendrier1mois</formula>
    </cfRule>
  </conditionalFormatting>
  <conditionalFormatting sqref="J10">
    <cfRule type="containsText" dxfId="76" priority="8" operator="containsText" text="Début">
      <formula>NOT(ISERROR(SEARCH("Début",J10)))</formula>
    </cfRule>
  </conditionalFormatting>
  <conditionalFormatting sqref="C9:H9">
    <cfRule type="expression" dxfId="75" priority="4">
      <formula>MONTH(C9)&lt;&gt;OptionCalendrier1mois</formula>
    </cfRule>
  </conditionalFormatting>
  <conditionalFormatting sqref="C12:H12">
    <cfRule type="expression" dxfId="74" priority="3">
      <formula>MONTH(C12)&lt;&gt;OptionCalendrier1mois</formula>
    </cfRule>
  </conditionalFormatting>
  <conditionalFormatting sqref="C15:H15">
    <cfRule type="expression" dxfId="73" priority="2">
      <formula>MONTH(C15)&lt;&gt;OptionCalendrier1mois</formula>
    </cfRule>
  </conditionalFormatting>
  <conditionalFormatting sqref="C18:H18">
    <cfRule type="expression" dxfId="72" priority="1">
      <formula>MONTH(C18)&lt;&gt;OptionCalendrier1mois</formula>
    </cfRule>
  </conditionalFormatting>
  <dataValidations count="3">
    <dataValidation allowBlank="1" showInputMessage="1" prompt="Date" sqref="B9:D9 B8:H8" xr:uid="{C5AF209F-7E17-423E-9B2B-3B2EEF59C9F9}"/>
    <dataValidation allowBlank="1" showDropDown="1" showInputMessage="1" showErrorMessage="1" sqref="H3" xr:uid="{68B30E7C-E586-48BA-9BBB-BE1B2E8F8295}"/>
    <dataValidation allowBlank="1" showInputMessage="1" prompt="Add daily notes here" sqref="B19 B16 B13 B10" xr:uid="{94ED5C76-BE2A-4535-BAFE-FAE0E47140B1}"/>
  </dataValidations>
  <hyperlinks>
    <hyperlink ref="J5" location="'Cover - Eng'!A1" display="Return to the Home Page" xr:uid="{2AD96F80-7DD0-4B79-B47C-67FCD7F31DB1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5C25F0-FA96-46D5-8EDA-1E672E965A9E}">
  <sheetPr codeName="Sheet204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3320312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4</v>
      </c>
      <c r="C12" s="91">
        <f t="shared" ref="C12:H12" si="1">IF(AND(ISNUMBER(B12), B12&lt;21),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11</v>
      </c>
      <c r="C15" s="91">
        <f>IF(AND(ISNUMBER(B15), B15&lt;21), B15+1, "")</f>
        <v>12</v>
      </c>
      <c r="D15" s="91">
        <f>IF(AND(ISNUMBER(C15), C15&lt;22), C15+1, "")</f>
        <v>13</v>
      </c>
      <c r="E15" s="91">
        <f>IF(AND(ISNUMBER(D15), D15&lt;22), D15+1, "")</f>
        <v>14</v>
      </c>
      <c r="F15" s="91">
        <f>IF(AND(ISNUMBER(E15), E15&lt;22), E15+1, "")</f>
        <v>15</v>
      </c>
      <c r="G15" s="91">
        <f>IF(AND(ISNUMBER(F15), F15&lt;22), F15+1, "")</f>
        <v>16</v>
      </c>
      <c r="H15" s="91">
        <f>IF(AND(ISNUMBER(G15), G15&lt;22), G15+1, "")</f>
        <v>17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/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18</v>
      </c>
      <c r="C18" s="91">
        <f>IF(AND(ISNUMBER(B18), B18&lt;22), B18+1, "")</f>
        <v>19</v>
      </c>
      <c r="D18" s="91">
        <f>IF(AND(ISNUMBER(C18), C18&lt;21), C18+1, "")</f>
        <v>20</v>
      </c>
      <c r="E18" s="91">
        <f>IF(AND(ISNUMBER(D18), D18&lt;21), D18+1, "")</f>
        <v>21</v>
      </c>
      <c r="F18" s="91" t="str">
        <f>IF(AND(ISNUMBER(E18), E18&lt;21), E18+1, "")</f>
        <v/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 t="s">
        <v>147</v>
      </c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71" priority="9">
      <formula>MONTH(B10)&lt;&gt;OptionCalendrier1mois</formula>
    </cfRule>
  </conditionalFormatting>
  <conditionalFormatting sqref="J10">
    <cfRule type="containsText" dxfId="70" priority="8" operator="containsText" text="Début">
      <formula>NOT(ISERROR(SEARCH("Début",J10)))</formula>
    </cfRule>
  </conditionalFormatting>
  <conditionalFormatting sqref="C9:H9">
    <cfRule type="expression" dxfId="69" priority="4">
      <formula>MONTH(C9)&lt;&gt;OptionCalendrier1mois</formula>
    </cfRule>
  </conditionalFormatting>
  <conditionalFormatting sqref="C12:H12">
    <cfRule type="expression" dxfId="68" priority="3">
      <formula>MONTH(C12)&lt;&gt;OptionCalendrier1mois</formula>
    </cfRule>
  </conditionalFormatting>
  <conditionalFormatting sqref="C15:H15">
    <cfRule type="expression" dxfId="67" priority="2">
      <formula>MONTH(C15)&lt;&gt;OptionCalendrier1mois</formula>
    </cfRule>
  </conditionalFormatting>
  <conditionalFormatting sqref="C18:H18">
    <cfRule type="expression" dxfId="66" priority="1">
      <formula>MONTH(C18)&lt;&gt;OptionCalendrier1mois</formula>
    </cfRule>
  </conditionalFormatting>
  <dataValidations count="3">
    <dataValidation allowBlank="1" showDropDown="1" showInputMessage="1" showErrorMessage="1" sqref="H3" xr:uid="{6AA1D66E-1C96-4D5B-9883-B5F935CB2079}"/>
    <dataValidation allowBlank="1" showInputMessage="1" prompt="Date" sqref="B9:E9 B8:H8" xr:uid="{931C1CB7-E009-4E4D-A3FC-5CAB27F5470D}"/>
    <dataValidation allowBlank="1" showInputMessage="1" prompt="Add daily notes here" sqref="B19 B16 B13 B10" xr:uid="{F28CF2E5-6702-454D-ABD7-1DF7AF45CFD6}"/>
  </dataValidations>
  <hyperlinks>
    <hyperlink ref="J5" location="'Cover - Eng'!A1" display="Return to the Home Page" xr:uid="{6F0443A5-D3F9-4592-90A1-1BF6E42A8636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4A3763-6F08-427E-AF85-0E9E9CCCD6CC}">
  <sheetPr codeName="Sheet205">
    <tabColor theme="4" tint="-0.249977111117893"/>
    <pageSetUpPr autoPageBreaks="0"/>
  </sheetPr>
  <dimension ref="A1:W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3</v>
      </c>
      <c r="C12" s="91">
        <f t="shared" ref="C12:H12" si="1">IF(AND(ISNUMBER(B12), B12&lt;21),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10</v>
      </c>
      <c r="C15" s="91">
        <f>IF(AND(ISNUMBER(B15), B15&lt;21), B15+1, "")</f>
        <v>11</v>
      </c>
      <c r="D15" s="91">
        <f>IF(AND(ISNUMBER(C15), C15&lt;22), C15+1, "")</f>
        <v>12</v>
      </c>
      <c r="E15" s="91">
        <f>IF(AND(ISNUMBER(D15), D15&lt;22), D15+1, "")</f>
        <v>13</v>
      </c>
      <c r="F15" s="91">
        <f>IF(AND(ISNUMBER(E15), E15&lt;22), E15+1, "")</f>
        <v>14</v>
      </c>
      <c r="G15" s="91">
        <f>IF(AND(ISNUMBER(F15), F15&lt;22), F15+1, "")</f>
        <v>15</v>
      </c>
      <c r="H15" s="91">
        <f>IF(AND(ISNUMBER(G15), G15&lt;22), G15+1, "")</f>
        <v>16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/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17</v>
      </c>
      <c r="C18" s="91">
        <f>IF(AND(ISNUMBER(B18), B18&lt;22), B18+1, "")</f>
        <v>18</v>
      </c>
      <c r="D18" s="91">
        <f>IF(AND(ISNUMBER(C18), C18&lt;21), C18+1, "")</f>
        <v>19</v>
      </c>
      <c r="E18" s="91">
        <f>IF(AND(ISNUMBER(D18), D18&lt;21), D18+1, "")</f>
        <v>20</v>
      </c>
      <c r="F18" s="91">
        <f>IF(AND(ISNUMBER(E18), E18&lt;21), E18+1, "")</f>
        <v>21</v>
      </c>
      <c r="G18" s="91" t="str">
        <f>IF(AND(ISNUMBER(F18), F18&lt;21), F18+1, "")</f>
        <v/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 t="s">
        <v>147</v>
      </c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65" priority="9">
      <formula>MONTH(B10)&lt;&gt;OptionCalendrier1mois</formula>
    </cfRule>
  </conditionalFormatting>
  <conditionalFormatting sqref="J10">
    <cfRule type="containsText" dxfId="64" priority="8" operator="containsText" text="Début">
      <formula>NOT(ISERROR(SEARCH("Début",J10)))</formula>
    </cfRule>
  </conditionalFormatting>
  <conditionalFormatting sqref="C9:H9">
    <cfRule type="expression" dxfId="63" priority="4">
      <formula>MONTH(C9)&lt;&gt;OptionCalendrier1mois</formula>
    </cfRule>
  </conditionalFormatting>
  <conditionalFormatting sqref="C12:H12">
    <cfRule type="expression" dxfId="62" priority="3">
      <formula>MONTH(C12)&lt;&gt;OptionCalendrier1mois</formula>
    </cfRule>
  </conditionalFormatting>
  <conditionalFormatting sqref="C15:H15">
    <cfRule type="expression" dxfId="61" priority="2">
      <formula>MONTH(C15)&lt;&gt;OptionCalendrier1mois</formula>
    </cfRule>
  </conditionalFormatting>
  <conditionalFormatting sqref="C18:H18">
    <cfRule type="expression" dxfId="60" priority="1">
      <formula>MONTH(C18)&lt;&gt;OptionCalendrier1mois</formula>
    </cfRule>
  </conditionalFormatting>
  <dataValidations count="3">
    <dataValidation allowBlank="1" showInputMessage="1" prompt="Date" sqref="B9:F9 B8:H8" xr:uid="{C5D0835A-D65F-4CE3-9EA1-AB0734083F1E}"/>
    <dataValidation allowBlank="1" showDropDown="1" showInputMessage="1" showErrorMessage="1" sqref="H3" xr:uid="{9A5537BA-93A1-4464-9BA5-B93332D084B6}"/>
    <dataValidation allowBlank="1" showInputMessage="1" prompt="Add daily notes here" sqref="B19 B16 B13 B10" xr:uid="{2CF7F893-82A8-4E39-99B0-BE60E7278046}"/>
  </dataValidations>
  <hyperlinks>
    <hyperlink ref="J5" location="'Cover - Eng'!A1" display="Return to the Home Page" xr:uid="{B2FFB4DA-880F-4D0B-BF75-CB419453BC2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E2602F-DB8E-4B5D-A46A-013C2EAA43FA}">
  <sheetPr codeName="Sheet206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1093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 t="s">
        <v>146</v>
      </c>
      <c r="H9" s="91">
        <f>IF(H3="Saturday",1,IF(ISNUMBER(G9),G9+1,""))</f>
        <v>1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IF(AND(ISNUMBER(H9), H9&lt;28), H9+1, "")</f>
        <v>2</v>
      </c>
      <c r="C12" s="91">
        <f t="shared" ref="C12:H12" si="1">IF(AND(ISNUMBER(B12), B12&lt;21),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9</v>
      </c>
      <c r="C15" s="91">
        <f>IF(AND(ISNUMBER(B15), B15&lt;21), B15+1, "")</f>
        <v>10</v>
      </c>
      <c r="D15" s="91">
        <f>IF(AND(ISNUMBER(C15), C15&lt;22), C15+1, "")</f>
        <v>11</v>
      </c>
      <c r="E15" s="91">
        <f>IF(AND(ISNUMBER(D15), D15&lt;22), D15+1, "")</f>
        <v>12</v>
      </c>
      <c r="F15" s="91">
        <f>IF(AND(ISNUMBER(E15), E15&lt;22), E15+1, "")</f>
        <v>13</v>
      </c>
      <c r="G15" s="91">
        <f>IF(AND(ISNUMBER(F15), F15&lt;22), F15+1, "")</f>
        <v>14</v>
      </c>
      <c r="H15" s="91">
        <f>IF(AND(ISNUMBER(G15), G15&lt;22), G15+1, "")</f>
        <v>15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>B17+1</f>
        <v>#VALUE!</v>
      </c>
      <c r="D17" s="79" t="e">
        <f>C17+1</f>
        <v>#VALUE!</v>
      </c>
      <c r="E17" s="79" t="e">
        <f>D17+1</f>
        <v>#VALUE!</v>
      </c>
      <c r="F17" s="79" t="e">
        <f>E17+1</f>
        <v>#VALUE!</v>
      </c>
      <c r="G17" s="79" t="e">
        <f>F17+1</f>
        <v>#VALUE!</v>
      </c>
      <c r="H17" s="79"/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16</v>
      </c>
      <c r="C18" s="91">
        <f>IF(AND(ISNUMBER(B18), B18&lt;22), B18+1, "")</f>
        <v>17</v>
      </c>
      <c r="D18" s="91">
        <f>IF(AND(ISNUMBER(C18), C18&lt;21), C18+1, "")</f>
        <v>18</v>
      </c>
      <c r="E18" s="91">
        <f>IF(AND(ISNUMBER(D18), D18&lt;21), D18+1, "")</f>
        <v>19</v>
      </c>
      <c r="F18" s="91">
        <f>IF(AND(ISNUMBER(E18), E18&lt;21), E18+1, "")</f>
        <v>20</v>
      </c>
      <c r="G18" s="91">
        <f>IF(AND(ISNUMBER(F18), F18&lt;21), F18+1, "")</f>
        <v>21</v>
      </c>
      <c r="H18" s="91" t="str">
        <f>IF(AND(ISNUMBER(G18), G18&lt;21), G18+1, "")</f>
        <v/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1"/>
      <c r="F19" s="81"/>
      <c r="G19" s="81"/>
      <c r="H19" s="81" t="s">
        <v>147</v>
      </c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8"/>
      <c r="F20" s="8"/>
      <c r="G20" s="8"/>
      <c r="H20" s="8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2:C22"/>
    <mergeCell ref="D22:E22"/>
    <mergeCell ref="C3:D3"/>
  </mergeCells>
  <conditionalFormatting sqref="I10 B14:H14 I20 C13:D13 B11:H11 B17:H17">
    <cfRule type="expression" dxfId="59" priority="8">
      <formula>MONTH(B10)&lt;&gt;OptionCalendrier1mois</formula>
    </cfRule>
  </conditionalFormatting>
  <conditionalFormatting sqref="J10">
    <cfRule type="containsText" dxfId="58" priority="7" operator="containsText" text="Début">
      <formula>NOT(ISERROR(SEARCH("Début",J10)))</formula>
    </cfRule>
  </conditionalFormatting>
  <conditionalFormatting sqref="C12:H12">
    <cfRule type="expression" dxfId="57" priority="3">
      <formula>MONTH(C12)&lt;&gt;OptionCalendrier1mois</formula>
    </cfRule>
  </conditionalFormatting>
  <conditionalFormatting sqref="C15:H15">
    <cfRule type="expression" dxfId="56" priority="2">
      <formula>MONTH(C15)&lt;&gt;OptionCalendrier1mois</formula>
    </cfRule>
  </conditionalFormatting>
  <conditionalFormatting sqref="C18:H18">
    <cfRule type="expression" dxfId="55" priority="1">
      <formula>MONTH(C18)&lt;&gt;OptionCalendrier1mois</formula>
    </cfRule>
  </conditionalFormatting>
  <dataValidations count="3">
    <dataValidation allowBlank="1" showDropDown="1" showInputMessage="1" showErrorMessage="1" sqref="H3" xr:uid="{56B0D7C0-F897-48F4-81F4-DC6986EC2787}"/>
    <dataValidation allowBlank="1" showInputMessage="1" prompt="Date" sqref="B9:G9 B8:H8" xr:uid="{1883CFAC-A323-48AC-ABA8-86389B3B0243}"/>
    <dataValidation allowBlank="1" showInputMessage="1" prompt="Add daily notes here" sqref="B19 B16 B13 B10" xr:uid="{4F86569B-BE15-4A3E-8377-E0005246E7E5}"/>
  </dataValidations>
  <hyperlinks>
    <hyperlink ref="J5" location="'Cover - Eng'!A1" display="Return to the Home Page" xr:uid="{77CD9BC4-FB98-4E7A-9001-3B8D7267C39B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34EC34-9A16-4188-8DF9-380F19FEA777}">
  <sheetPr codeName="Sheet207">
    <tabColor theme="4" tint="-0.249977111117893"/>
    <pageSetUpPr autoPageBreaks="0"/>
  </sheetPr>
  <dimension ref="A1:W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21875" customWidth="1"/>
    <col min="11" max="12" width="7" customWidth="1"/>
    <col min="13" max="14" width="7.6640625" customWidth="1"/>
    <col min="15" max="15" width="9.109375" customWidth="1"/>
  </cols>
  <sheetData>
    <row r="1" spans="1:23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23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23" ht="34.200000000000003" customHeight="1">
      <c r="B3" s="63" t="s">
        <v>133</v>
      </c>
      <c r="C3" s="143" t="s">
        <v>338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5"/>
      <c r="L3" s="34"/>
      <c r="N3" s="9"/>
      <c r="O3" s="9"/>
      <c r="P3" s="9"/>
    </row>
    <row r="4" spans="1:23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23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23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23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23" ht="13.2" customHeight="1">
      <c r="B8" s="77"/>
      <c r="C8" s="77"/>
      <c r="D8" s="77"/>
      <c r="E8" s="77"/>
      <c r="F8" s="77"/>
      <c r="G8" s="77"/>
      <c r="H8" s="77" t="e">
        <f>B11-1</f>
        <v>#VALUE!</v>
      </c>
      <c r="I8" s="7"/>
      <c r="J8" s="7"/>
      <c r="K8" s="7"/>
      <c r="L8" s="7"/>
      <c r="Q8" s="7"/>
      <c r="R8" s="7"/>
      <c r="S8" s="7"/>
      <c r="T8" s="7"/>
      <c r="U8" s="9"/>
      <c r="V8" s="9"/>
      <c r="W8" s="9"/>
    </row>
    <row r="9" spans="1:23" ht="13.2" customHeight="1">
      <c r="B9" s="78"/>
      <c r="C9" s="78"/>
      <c r="D9" s="78"/>
      <c r="E9" s="78"/>
      <c r="F9" s="78"/>
      <c r="G9" s="78"/>
      <c r="H9" s="78" t="s">
        <v>146</v>
      </c>
      <c r="J9" s="5"/>
      <c r="M9" s="7"/>
      <c r="N9" s="7"/>
      <c r="O9" s="7"/>
      <c r="P9" s="7"/>
      <c r="Q9" s="9"/>
      <c r="R9" s="9"/>
      <c r="S9" s="9" t="s">
        <v>15</v>
      </c>
    </row>
    <row r="10" spans="1:23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23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23" ht="13.2" customHeight="1">
      <c r="B12" s="91">
        <f>IF(H3="Sunday",1,IF(ISNUMBER(A12),A12+1,""))</f>
        <v>1</v>
      </c>
      <c r="C12" s="91">
        <f t="shared" ref="C12:H12" si="1">IF(AND(ISNUMBER(B12), B12&lt;21),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23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23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23" ht="13.2" customHeight="1">
      <c r="B15" s="91">
        <f>IF(AND(ISNUMBER(H12), H12&lt;21), H12+1, "")</f>
        <v>8</v>
      </c>
      <c r="C15" s="91">
        <f>IF(AND(ISNUMBER(B15), B15&lt;21), B15+1, "")</f>
        <v>9</v>
      </c>
      <c r="D15" s="91">
        <f>IF(AND(ISNUMBER(C15), C15&lt;22), C15+1, "")</f>
        <v>10</v>
      </c>
      <c r="E15" s="91">
        <f>IF(AND(ISNUMBER(D15), D15&lt;22), D15+1, "")</f>
        <v>11</v>
      </c>
      <c r="F15" s="91">
        <f>IF(AND(ISNUMBER(E15), E15&lt;22), E15+1, "")</f>
        <v>12</v>
      </c>
      <c r="G15" s="91">
        <f>IF(AND(ISNUMBER(F15), F15&lt;22), F15+1, "")</f>
        <v>13</v>
      </c>
      <c r="H15" s="91">
        <f>IF(AND(ISNUMBER(G15), G15&lt;22), G15+1, "")</f>
        <v>14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23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3">B17+1</f>
        <v>#VALUE!</v>
      </c>
      <c r="D17" s="79" t="e">
        <f t="shared" si="3"/>
        <v>#VALUE!</v>
      </c>
      <c r="E17" s="79" t="e">
        <f t="shared" si="3"/>
        <v>#VALUE!</v>
      </c>
      <c r="F17" s="79" t="e">
        <f t="shared" si="3"/>
        <v>#VALUE!</v>
      </c>
      <c r="G17" s="79" t="e">
        <f t="shared" si="3"/>
        <v>#VALUE!</v>
      </c>
      <c r="H17" s="79" t="e">
        <f t="shared" si="3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H15&lt;21), H15+1, "")</f>
        <v>15</v>
      </c>
      <c r="C18" s="91">
        <f>IF(AND(ISNUMBER(B18), B18&lt;22), B18+1, "")</f>
        <v>16</v>
      </c>
      <c r="D18" s="91">
        <f>IF(AND(ISNUMBER(C18), C18&lt;21), C18+1, "")</f>
        <v>17</v>
      </c>
      <c r="E18" s="91">
        <f>IF(AND(ISNUMBER(D18), D18&lt;21), D18+1, "")</f>
        <v>18</v>
      </c>
      <c r="F18" s="91">
        <f>IF(AND(ISNUMBER(E18), E18&lt;21), E18+1, "")</f>
        <v>19</v>
      </c>
      <c r="G18" s="91">
        <f>IF(AND(ISNUMBER(F18), F18&lt;21), F18+1, "")</f>
        <v>20</v>
      </c>
      <c r="H18" s="91">
        <f>IF(AND(ISNUMBER(G18), G18&lt;21), G18+1, "")</f>
        <v>21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81"/>
      <c r="D19" s="81"/>
      <c r="E19" s="83"/>
      <c r="F19" s="83"/>
      <c r="G19" s="83"/>
      <c r="H19" s="83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ht="13.2" customHeight="1">
      <c r="B20" s="8"/>
      <c r="C20" s="8"/>
      <c r="D20" s="8"/>
      <c r="E20" s="34"/>
      <c r="F20" s="144" t="s">
        <v>147</v>
      </c>
      <c r="G20" s="145"/>
      <c r="H20" s="145"/>
      <c r="I20" s="29" t="str">
        <f>IF(AND(ISNUMBER(O17), O17&lt;28), O17+1, "")</f>
        <v/>
      </c>
      <c r="J20" s="39"/>
      <c r="K20" s="39"/>
      <c r="L20" s="39"/>
      <c r="M20" s="39"/>
      <c r="N20" s="7"/>
      <c r="O20" s="7"/>
      <c r="P20" s="7"/>
      <c r="Q20" s="9"/>
      <c r="R20" s="9"/>
      <c r="S20" s="9"/>
    </row>
    <row r="21" spans="2:19" ht="13.2" customHeight="1">
      <c r="B21" s="19" t="s">
        <v>265</v>
      </c>
      <c r="C21" s="20"/>
      <c r="D21" s="20"/>
      <c r="E21" s="20"/>
      <c r="F21" s="20"/>
      <c r="G21" s="20"/>
      <c r="H21" s="20"/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4.2" customHeight="1">
      <c r="B22" s="129" t="s">
        <v>9</v>
      </c>
      <c r="C22" s="138"/>
      <c r="D22" s="139" t="s">
        <v>264</v>
      </c>
      <c r="E22" s="138"/>
      <c r="F22" s="96" t="s">
        <v>148</v>
      </c>
      <c r="G22" s="97" t="s">
        <v>299</v>
      </c>
      <c r="H22" s="72" t="s">
        <v>149</v>
      </c>
      <c r="J22" s="39"/>
      <c r="K22" s="39"/>
      <c r="L22" s="39"/>
      <c r="M22" s="39"/>
      <c r="N22" s="33"/>
      <c r="O22" s="33"/>
      <c r="P22" s="33"/>
      <c r="Q22" s="9"/>
      <c r="R22" s="9"/>
      <c r="S22" s="9"/>
    </row>
    <row r="23" spans="2:19" ht="13.95" customHeight="1">
      <c r="B23" s="37" t="s">
        <v>137</v>
      </c>
      <c r="C23" s="34"/>
      <c r="D23" s="34"/>
      <c r="E23" s="34"/>
      <c r="F23" s="34"/>
      <c r="H23" s="33"/>
      <c r="I23" s="33"/>
      <c r="J23" s="39"/>
      <c r="K23" s="39"/>
      <c r="L23" s="39"/>
      <c r="M23" s="39"/>
      <c r="N23" s="33"/>
    </row>
    <row r="24" spans="2:19" ht="13.2" customHeight="1">
      <c r="J24" s="33"/>
      <c r="K24" s="33"/>
      <c r="L24" s="33"/>
      <c r="M24" s="33"/>
      <c r="N24" s="33"/>
      <c r="O24" s="33"/>
      <c r="P24" s="33"/>
    </row>
    <row r="25" spans="2:19" ht="3" customHeight="1">
      <c r="J25" s="33"/>
      <c r="K25" s="33"/>
      <c r="L25" s="33"/>
      <c r="M25" s="33"/>
      <c r="N25" s="33"/>
      <c r="O25" s="33"/>
      <c r="P25" s="33"/>
    </row>
    <row r="26" spans="2:19" ht="13.2" customHeight="1">
      <c r="N26" s="9"/>
      <c r="O26" s="9"/>
      <c r="P26" s="9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0:H20"/>
    <mergeCell ref="B22:C22"/>
    <mergeCell ref="D22:E22"/>
    <mergeCell ref="C3:D3"/>
  </mergeCells>
  <conditionalFormatting sqref="I10 B14:H14 I20 C13:D13 B11:H11 B17:H17">
    <cfRule type="expression" dxfId="54" priority="8">
      <formula>MONTH(B10)&lt;&gt;OptionCalendrier1mois</formula>
    </cfRule>
  </conditionalFormatting>
  <conditionalFormatting sqref="J10">
    <cfRule type="containsText" dxfId="53" priority="7" operator="containsText" text="Début">
      <formula>NOT(ISERROR(SEARCH("Début",J10)))</formula>
    </cfRule>
  </conditionalFormatting>
  <conditionalFormatting sqref="C12:H12">
    <cfRule type="expression" dxfId="52" priority="3">
      <formula>MONTH(C12)&lt;&gt;OptionCalendrier1mois</formula>
    </cfRule>
  </conditionalFormatting>
  <conditionalFormatting sqref="C15:H15">
    <cfRule type="expression" dxfId="51" priority="2">
      <formula>MONTH(C15)&lt;&gt;OptionCalendrier1mois</formula>
    </cfRule>
  </conditionalFormatting>
  <conditionalFormatting sqref="C18:H18">
    <cfRule type="expression" dxfId="50" priority="1">
      <formula>MONTH(C18)&lt;&gt;OptionCalendrier1mois</formula>
    </cfRule>
  </conditionalFormatting>
  <dataValidations count="3">
    <dataValidation allowBlank="1" showInputMessage="1" prompt="Date" sqref="B8:H9" xr:uid="{60BF169A-8FB8-431A-98D2-24A396182E91}"/>
    <dataValidation allowBlank="1" showDropDown="1" showInputMessage="1" showErrorMessage="1" sqref="H3" xr:uid="{E09AF049-FED8-40B4-853E-A8E2DB2D23D5}"/>
    <dataValidation allowBlank="1" showInputMessage="1" prompt="Add daily notes here" sqref="B19 B16 B13 B10" xr:uid="{5324D759-A531-4709-BD86-697FB6C776C5}"/>
  </dataValidations>
  <hyperlinks>
    <hyperlink ref="J5" location="'Cover - Eng'!A1" display="Return to the Home Page" xr:uid="{F9963A08-6F7A-4B26-8C2B-DA76CE472CD7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D9F681-2FC4-4EA2-A581-CCA52CDE6361}">
  <sheetPr codeName="Sheet208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1.2187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153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 t="e">
        <f>C8-1</f>
        <v>#VALUE!</v>
      </c>
      <c r="C8" s="77" t="str">
        <f>'Cover - Eng'!D15</f>
        <v/>
      </c>
      <c r="D8" s="77" t="e">
        <f>C8+1</f>
        <v>#VALUE!</v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 t="s">
        <v>146</v>
      </c>
      <c r="C9" s="91">
        <f>IF(H3="Monday",1,IF(ISNUMBER(B9),B9+1,""))</f>
        <v>1</v>
      </c>
      <c r="D9" s="91">
        <f>IF(E6="Mardi",1,IF(ISNUMBER(C9),C9+1,""))</f>
        <v>2</v>
      </c>
      <c r="E9" s="91">
        <f>IF(E6="Mercredi",1,IF(ISNUMBER(D9),D9+1,""))</f>
        <v>3</v>
      </c>
      <c r="F9" s="91">
        <f>IF(E6="Jeudi",1,IF(ISNUMBER(E9),E9+1,""))</f>
        <v>4</v>
      </c>
      <c r="G9" s="91">
        <f>IF(E6="Vendredi",1,IF(ISNUMBER(F9),F9+1,""))</f>
        <v>5</v>
      </c>
      <c r="H9" s="91">
        <f>IF(E6="Samedi",1,IF(ISNUMBER(G9),G9+1,""))</f>
        <v>6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7</v>
      </c>
      <c r="C12" s="91">
        <f t="shared" ref="C12:H12" si="1">IF(AND(ISNUMBER(B12), B12&lt;28), B12+1, "")</f>
        <v>8</v>
      </c>
      <c r="D12" s="91">
        <f t="shared" si="1"/>
        <v>9</v>
      </c>
      <c r="E12" s="91">
        <f t="shared" si="1"/>
        <v>10</v>
      </c>
      <c r="F12" s="91">
        <f t="shared" si="1"/>
        <v>11</v>
      </c>
      <c r="G12" s="91">
        <f t="shared" si="1"/>
        <v>12</v>
      </c>
      <c r="H12" s="91">
        <f t="shared" si="1"/>
        <v>13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14</v>
      </c>
      <c r="C15" s="91">
        <f t="shared" ref="C15:H15" si="3">IF(AND(ISNUMBER(B15), B15&lt;28), B15+1, "")</f>
        <v>15</v>
      </c>
      <c r="D15" s="91">
        <f t="shared" si="3"/>
        <v>16</v>
      </c>
      <c r="E15" s="91">
        <f t="shared" si="3"/>
        <v>17</v>
      </c>
      <c r="F15" s="91">
        <f t="shared" si="3"/>
        <v>18</v>
      </c>
      <c r="G15" s="91">
        <f t="shared" si="3"/>
        <v>19</v>
      </c>
      <c r="H15" s="91">
        <f t="shared" si="3"/>
        <v>20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21</v>
      </c>
      <c r="C18" s="91">
        <f t="shared" ref="C18:H18" si="5">IF(AND(ISNUMBER(B18), B18&lt;28), B18+1, "")</f>
        <v>22</v>
      </c>
      <c r="D18" s="91">
        <f t="shared" si="5"/>
        <v>23</v>
      </c>
      <c r="E18" s="91">
        <f t="shared" si="5"/>
        <v>24</v>
      </c>
      <c r="F18" s="91">
        <f t="shared" si="5"/>
        <v>25</v>
      </c>
      <c r="G18" s="91">
        <f t="shared" si="5"/>
        <v>26</v>
      </c>
      <c r="H18" s="91">
        <f t="shared" si="5"/>
        <v>27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/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28</v>
      </c>
      <c r="C21" s="91" t="str">
        <f>IF(AND(ISNUMBER(B21), B21&lt;28), B21+1, "")</f>
        <v/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 t="s">
        <v>147</v>
      </c>
      <c r="D22" s="21"/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49" priority="14">
      <formula>MONTH(B10)&lt;&gt;OptionCalendrier1mois</formula>
    </cfRule>
  </conditionalFormatting>
  <conditionalFormatting sqref="J10">
    <cfRule type="containsText" dxfId="48" priority="13" operator="containsText" text="Début">
      <formula>NOT(ISERROR(SEARCH("Début",J10)))</formula>
    </cfRule>
  </conditionalFormatting>
  <conditionalFormatting sqref="C9:H9">
    <cfRule type="expression" dxfId="47" priority="5">
      <formula>MONTH(C9)&lt;&gt;OptionCalendrier1mois</formula>
    </cfRule>
  </conditionalFormatting>
  <conditionalFormatting sqref="B20:H20 I23">
    <cfRule type="expression" dxfId="46" priority="9">
      <formula>MONTH(B20)&lt;&gt;OptionCalendrier1mois</formula>
    </cfRule>
  </conditionalFormatting>
  <conditionalFormatting sqref="C12:H12">
    <cfRule type="expression" dxfId="45" priority="4">
      <formula>MONTH(C12)&lt;&gt;OptionCalendrier1mois</formula>
    </cfRule>
  </conditionalFormatting>
  <conditionalFormatting sqref="C15:H15">
    <cfRule type="expression" dxfId="44" priority="3">
      <formula>MONTH(C15)&lt;&gt;OptionCalendrier1mois</formula>
    </cfRule>
  </conditionalFormatting>
  <conditionalFormatting sqref="C18:H18">
    <cfRule type="expression" dxfId="43" priority="2">
      <formula>MONTH(C18)&lt;&gt;OptionCalendrier1mois</formula>
    </cfRule>
  </conditionalFormatting>
  <conditionalFormatting sqref="C21:H21">
    <cfRule type="expression" dxfId="42" priority="1">
      <formula>MONTH(C21)&lt;&gt;OptionCalendrier1mois</formula>
    </cfRule>
  </conditionalFormatting>
  <dataValidations count="3">
    <dataValidation allowBlank="1" showDropDown="1" showInputMessage="1" showErrorMessage="1" sqref="H3" xr:uid="{AACA0134-C814-44AC-B89F-8AF3C25C731C}"/>
    <dataValidation allowBlank="1" showInputMessage="1" prompt="Date" sqref="B9 B8:H8" xr:uid="{791F0373-BD18-4F6F-AB2E-C2A97810C299}"/>
    <dataValidation allowBlank="1" showInputMessage="1" prompt="Add daily notes here" sqref="B22 B19 B16 B13 B10" xr:uid="{89BF7C71-E2F7-44FB-898C-F3F7A199722B}"/>
  </dataValidations>
  <hyperlinks>
    <hyperlink ref="J5" location="'Cover - Eng'!A1" display="Return to the Home Page" xr:uid="{DE6CDF3F-56C4-4234-BB55-75ECD656536A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E33C1A-5DA6-43E0-8AC6-74BDFAB23B8A}">
  <sheetPr codeName="Sheet209">
    <tabColor theme="4" tint="-0.249977111117893"/>
    <pageSetUpPr autoPageBreaks="0"/>
  </sheetPr>
  <dimension ref="A1:S39"/>
  <sheetViews>
    <sheetView showGridLines="0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29.6640625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154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 t="e">
        <f>D8-1</f>
        <v>#VALUE!</v>
      </c>
      <c r="D8" s="77" t="str">
        <f>'Cover - Eng'!D15</f>
        <v/>
      </c>
      <c r="E8" s="77" t="e">
        <f>D8+1</f>
        <v>#VALUE!</v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91"/>
      <c r="C9" s="91" t="s">
        <v>146</v>
      </c>
      <c r="D9" s="91">
        <f>IF(H3="Tuesday",1,IF(ISNUMBER(C9),C9+1,""))</f>
        <v>1</v>
      </c>
      <c r="E9" s="91">
        <f>IF(E6="Mercredi",1,IF(ISNUMBER(D9),D9+1,""))</f>
        <v>2</v>
      </c>
      <c r="F9" s="91">
        <f>IF(E6="Jeudi",1,IF(ISNUMBER(E9),E9+1,""))</f>
        <v>3</v>
      </c>
      <c r="G9" s="91">
        <f>IF(E6="Vendredi",1,IF(ISNUMBER(F9),F9+1,""))</f>
        <v>4</v>
      </c>
      <c r="H9" s="91">
        <f>IF(E6="Samedi",1,IF(ISNUMBER(G9),G9+1,""))</f>
        <v>5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6</v>
      </c>
      <c r="C12" s="91">
        <f t="shared" ref="C12:H12" si="1">IF(AND(ISNUMBER(B12), B12&lt;28), B12+1, "")</f>
        <v>7</v>
      </c>
      <c r="D12" s="91">
        <f t="shared" si="1"/>
        <v>8</v>
      </c>
      <c r="E12" s="91">
        <f t="shared" si="1"/>
        <v>9</v>
      </c>
      <c r="F12" s="91">
        <f t="shared" si="1"/>
        <v>10</v>
      </c>
      <c r="G12" s="91">
        <f t="shared" si="1"/>
        <v>11</v>
      </c>
      <c r="H12" s="91">
        <f t="shared" si="1"/>
        <v>12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13</v>
      </c>
      <c r="C15" s="91">
        <f t="shared" ref="C15:H15" si="3">IF(AND(ISNUMBER(B15), B15&lt;28), B15+1, "")</f>
        <v>14</v>
      </c>
      <c r="D15" s="91">
        <f t="shared" si="3"/>
        <v>15</v>
      </c>
      <c r="E15" s="91">
        <f t="shared" si="3"/>
        <v>16</v>
      </c>
      <c r="F15" s="91">
        <f t="shared" si="3"/>
        <v>17</v>
      </c>
      <c r="G15" s="91">
        <f t="shared" si="3"/>
        <v>18</v>
      </c>
      <c r="H15" s="91">
        <f t="shared" si="3"/>
        <v>19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20</v>
      </c>
      <c r="C18" s="91">
        <f t="shared" ref="C18:H18" si="5">IF(AND(ISNUMBER(B18), B18&lt;28), B18+1, "")</f>
        <v>21</v>
      </c>
      <c r="D18" s="91">
        <f t="shared" si="5"/>
        <v>22</v>
      </c>
      <c r="E18" s="91">
        <f t="shared" si="5"/>
        <v>23</v>
      </c>
      <c r="F18" s="91">
        <f t="shared" si="5"/>
        <v>24</v>
      </c>
      <c r="G18" s="91">
        <f t="shared" si="5"/>
        <v>25</v>
      </c>
      <c r="H18" s="91">
        <f t="shared" si="5"/>
        <v>26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/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27</v>
      </c>
      <c r="C21" s="91">
        <f>IF(AND(ISNUMBER(B21), B21&lt;28), B21+1, "")</f>
        <v>28</v>
      </c>
      <c r="D21" s="91" t="str">
        <f>IF(AND(ISNUMBER(C21), C21&lt;28), C21+1, "")</f>
        <v/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 t="s">
        <v>147</v>
      </c>
      <c r="E22" s="81"/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41" priority="14">
      <formula>MONTH(B10)&lt;&gt;OptionCalendrier1mois</formula>
    </cfRule>
  </conditionalFormatting>
  <conditionalFormatting sqref="J10">
    <cfRule type="containsText" dxfId="40" priority="13" operator="containsText" text="Début">
      <formula>NOT(ISERROR(SEARCH("Début",J10)))</formula>
    </cfRule>
  </conditionalFormatting>
  <conditionalFormatting sqref="C9:H9">
    <cfRule type="expression" dxfId="39" priority="5">
      <formula>MONTH(C9)&lt;&gt;OptionCalendrier1mois</formula>
    </cfRule>
  </conditionalFormatting>
  <conditionalFormatting sqref="I23 B20:H20">
    <cfRule type="expression" dxfId="38" priority="9">
      <formula>MONTH(B20)&lt;&gt;OptionCalendrier1mois</formula>
    </cfRule>
  </conditionalFormatting>
  <conditionalFormatting sqref="C12:H12">
    <cfRule type="expression" dxfId="37" priority="4">
      <formula>MONTH(C12)&lt;&gt;OptionCalendrier1mois</formula>
    </cfRule>
  </conditionalFormatting>
  <conditionalFormatting sqref="C15:H15">
    <cfRule type="expression" dxfId="36" priority="3">
      <formula>MONTH(C15)&lt;&gt;OptionCalendrier1mois</formula>
    </cfRule>
  </conditionalFormatting>
  <conditionalFormatting sqref="C18:H18">
    <cfRule type="expression" dxfId="35" priority="2">
      <formula>MONTH(C18)&lt;&gt;OptionCalendrier1mois</formula>
    </cfRule>
  </conditionalFormatting>
  <conditionalFormatting sqref="C21:H21">
    <cfRule type="expression" dxfId="34" priority="1">
      <formula>MONTH(C21)&lt;&gt;OptionCalendrier1mois</formula>
    </cfRule>
  </conditionalFormatting>
  <dataValidations count="3">
    <dataValidation allowBlank="1" showInputMessage="1" prompt="Date" sqref="B9:C9 B8:H8" xr:uid="{F63E7A95-25A7-4625-B4CA-1521B474ABA5}"/>
    <dataValidation allowBlank="1" showDropDown="1" showInputMessage="1" showErrorMessage="1" sqref="H3" xr:uid="{BA2EB25D-35AB-467B-8704-4909DF6F8193}"/>
    <dataValidation allowBlank="1" showInputMessage="1" prompt="Add daily notes here" sqref="B22 B19 B16 B13 B10" xr:uid="{27A87DC4-EF8F-4ABB-8809-9FCFF98FE474}"/>
  </dataValidations>
  <hyperlinks>
    <hyperlink ref="J5" location="'Cover - Eng'!A1" display="Return to the Home Page" xr:uid="{C86E5FC0-3078-42C8-B3ED-D953C9FB475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DE940-187C-439E-AB3C-4D741CE5AFD2}">
  <sheetPr codeName="Sheet210">
    <tabColor theme="4" tint="-0.249977111117893"/>
    <pageSetUpPr autoPageBreaks="0"/>
  </sheetPr>
  <dimension ref="A1:S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1" customWidth="1"/>
    <col min="11" max="12" width="7" customWidth="1"/>
    <col min="13" max="14" width="7.6640625" customWidth="1"/>
    <col min="15" max="15" width="9.109375" customWidth="1"/>
  </cols>
  <sheetData>
    <row r="1" spans="1:19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N1" s="26"/>
      <c r="O1" s="26"/>
      <c r="P1" s="26"/>
    </row>
    <row r="2" spans="1:19" ht="42" customHeight="1">
      <c r="B2" s="118" t="s">
        <v>136</v>
      </c>
      <c r="C2" s="118"/>
      <c r="D2" s="118"/>
      <c r="E2" s="118"/>
      <c r="F2" s="118"/>
      <c r="G2" s="118"/>
      <c r="H2" s="118"/>
      <c r="L2" s="34"/>
      <c r="N2" s="9"/>
      <c r="O2" s="9"/>
      <c r="P2" s="9"/>
    </row>
    <row r="3" spans="1:19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155</v>
      </c>
      <c r="K3" s="5"/>
      <c r="L3" s="34"/>
      <c r="N3" s="9"/>
      <c r="O3" s="9"/>
      <c r="P3" s="9"/>
    </row>
    <row r="4" spans="1:19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5"/>
      <c r="N4" s="23"/>
      <c r="O4" s="9"/>
      <c r="P4" s="9"/>
    </row>
    <row r="5" spans="1:19" ht="15" customHeight="1">
      <c r="A5" s="84"/>
      <c r="J5" s="86" t="s">
        <v>266</v>
      </c>
      <c r="K5" s="86"/>
      <c r="L5" s="86"/>
      <c r="M5" s="86"/>
      <c r="N5" s="9"/>
      <c r="O5" s="9"/>
      <c r="P5" s="9"/>
    </row>
    <row r="6" spans="1:19" s="7" customFormat="1" ht="19.2" customHeight="1">
      <c r="A6" s="6"/>
      <c r="B6" s="27"/>
      <c r="C6"/>
      <c r="F6" s="4"/>
      <c r="G6" s="4"/>
      <c r="H6"/>
      <c r="N6" s="10"/>
      <c r="O6" s="10"/>
      <c r="P6" s="10"/>
    </row>
    <row r="7" spans="1:19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Q7" s="35"/>
    </row>
    <row r="8" spans="1:19" ht="13.2" customHeight="1">
      <c r="B8" s="77"/>
      <c r="C8" s="77"/>
      <c r="D8" s="77" t="e">
        <f>E8-1</f>
        <v>#VALUE!</v>
      </c>
      <c r="E8" s="77" t="str">
        <f>'Cover - Eng'!D15</f>
        <v/>
      </c>
      <c r="F8" s="77" t="e">
        <f>E8+1</f>
        <v>#VALUE!</v>
      </c>
      <c r="G8" s="77" t="e">
        <f>F8+1</f>
        <v>#VALUE!</v>
      </c>
      <c r="H8" s="77" t="e">
        <f>G8+1</f>
        <v>#VALUE!</v>
      </c>
      <c r="M8" s="7"/>
      <c r="N8" s="7"/>
      <c r="O8" s="7"/>
      <c r="P8" s="7"/>
      <c r="Q8" s="9"/>
      <c r="R8" s="9"/>
      <c r="S8" s="9"/>
    </row>
    <row r="9" spans="1:19" ht="13.2" customHeight="1">
      <c r="B9" s="78"/>
      <c r="C9" s="78"/>
      <c r="D9" s="78" t="s">
        <v>146</v>
      </c>
      <c r="E9" s="91">
        <f>IF(H3="Wednesday",1,IF(ISNUMBER(D9),D9+1,""))</f>
        <v>1</v>
      </c>
      <c r="F9" s="91">
        <f>IF(E6="Jeudi",1,IF(ISNUMBER(E9),E9+1,""))</f>
        <v>2</v>
      </c>
      <c r="G9" s="91">
        <f>IF(E6="Vendredi",1,IF(ISNUMBER(F9),F9+1,""))</f>
        <v>3</v>
      </c>
      <c r="H9" s="91">
        <f>IF(E6="Samedi",1,IF(ISNUMBER(G9),G9+1,""))</f>
        <v>4</v>
      </c>
      <c r="J9" s="5"/>
      <c r="M9" s="7"/>
      <c r="N9" s="7"/>
      <c r="O9" s="7"/>
      <c r="P9" s="7"/>
      <c r="Q9" s="9"/>
      <c r="R9" s="9"/>
      <c r="S9" s="9" t="s">
        <v>15</v>
      </c>
    </row>
    <row r="10" spans="1:19" ht="64.2" customHeight="1">
      <c r="B10" s="28"/>
      <c r="C10" s="21"/>
      <c r="D10" s="21"/>
      <c r="E10" s="21"/>
      <c r="F10" s="21"/>
      <c r="G10" s="21"/>
      <c r="H10" s="22"/>
      <c r="M10" s="7"/>
      <c r="N10" s="7"/>
      <c r="O10" s="7"/>
      <c r="P10" s="7"/>
      <c r="Q10" s="9"/>
      <c r="R10" s="9"/>
      <c r="S10" s="9"/>
    </row>
    <row r="11" spans="1:19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80"/>
      <c r="K11" s="39"/>
      <c r="L11" s="39"/>
      <c r="M11" s="39"/>
      <c r="N11" s="7"/>
      <c r="O11" s="7"/>
      <c r="P11" s="7"/>
      <c r="Q11" s="9"/>
      <c r="R11" s="9"/>
      <c r="S11" s="9"/>
    </row>
    <row r="12" spans="1:19" ht="13.2" customHeight="1">
      <c r="B12" s="91">
        <f>IF(AND(ISNUMBER(H9), H9&lt;28), H9+1, "")</f>
        <v>5</v>
      </c>
      <c r="C12" s="91">
        <f t="shared" ref="C12:H12" si="1">IF(AND(ISNUMBER(B12), B12&lt;28), B12+1, "")</f>
        <v>6</v>
      </c>
      <c r="D12" s="91">
        <f t="shared" si="1"/>
        <v>7</v>
      </c>
      <c r="E12" s="91">
        <f t="shared" si="1"/>
        <v>8</v>
      </c>
      <c r="F12" s="91">
        <f t="shared" si="1"/>
        <v>9</v>
      </c>
      <c r="G12" s="91">
        <f t="shared" si="1"/>
        <v>10</v>
      </c>
      <c r="H12" s="91">
        <f t="shared" si="1"/>
        <v>11</v>
      </c>
      <c r="J12" s="39"/>
      <c r="K12" s="39"/>
      <c r="L12" s="39"/>
      <c r="M12" s="39"/>
      <c r="N12" s="7"/>
      <c r="O12" s="7"/>
      <c r="P12" s="7"/>
      <c r="Q12" s="9"/>
      <c r="R12" s="9"/>
      <c r="S12" s="9"/>
    </row>
    <row r="13" spans="1:19" ht="64.2" customHeight="1">
      <c r="B13" s="28"/>
      <c r="C13" s="21"/>
      <c r="D13" s="21"/>
      <c r="E13" s="21"/>
      <c r="F13" s="21"/>
      <c r="G13" s="21"/>
      <c r="H13" s="22"/>
      <c r="J13" s="39"/>
      <c r="K13" s="39"/>
      <c r="L13" s="39"/>
      <c r="M13" s="39"/>
      <c r="N13" s="7"/>
      <c r="O13" s="7"/>
      <c r="P13" s="7"/>
      <c r="Q13" s="9"/>
      <c r="R13" s="9"/>
      <c r="S13" s="9"/>
    </row>
    <row r="14" spans="1:19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39"/>
      <c r="K14" s="39"/>
      <c r="L14" s="39"/>
      <c r="M14" s="39"/>
      <c r="N14" s="7"/>
      <c r="O14" s="7"/>
      <c r="P14" s="7"/>
      <c r="Q14" s="9"/>
      <c r="R14" s="9"/>
      <c r="S14" s="9"/>
    </row>
    <row r="15" spans="1:19" ht="13.2" customHeight="1">
      <c r="B15" s="91">
        <f>IF(AND(ISNUMBER(H12), H12&lt;28), H12+1, "")</f>
        <v>12</v>
      </c>
      <c r="C15" s="91">
        <f t="shared" ref="C15:H15" si="3">IF(AND(ISNUMBER(B15), B15&lt;28), B15+1, "")</f>
        <v>13</v>
      </c>
      <c r="D15" s="91">
        <f t="shared" si="3"/>
        <v>14</v>
      </c>
      <c r="E15" s="91">
        <f t="shared" si="3"/>
        <v>15</v>
      </c>
      <c r="F15" s="91">
        <f t="shared" si="3"/>
        <v>16</v>
      </c>
      <c r="G15" s="91">
        <f t="shared" si="3"/>
        <v>17</v>
      </c>
      <c r="H15" s="91">
        <f t="shared" si="3"/>
        <v>18</v>
      </c>
      <c r="J15" s="39"/>
      <c r="K15" s="39"/>
      <c r="L15" s="39"/>
      <c r="M15" s="39"/>
      <c r="N15" s="7"/>
      <c r="O15" s="7"/>
      <c r="P15" s="7"/>
      <c r="Q15" s="11"/>
      <c r="R15" s="11"/>
      <c r="S15" s="11"/>
    </row>
    <row r="16" spans="1:19" ht="63" customHeight="1">
      <c r="B16" s="28"/>
      <c r="C16" s="21"/>
      <c r="D16" s="21"/>
      <c r="E16" s="21"/>
      <c r="F16" s="21"/>
      <c r="G16" s="21"/>
      <c r="H16" s="22"/>
      <c r="J16" s="39"/>
      <c r="K16" s="39"/>
      <c r="L16" s="39"/>
      <c r="M16" s="39"/>
      <c r="N16" s="7"/>
      <c r="O16" s="7"/>
      <c r="P16" s="7"/>
      <c r="Q16" s="9"/>
      <c r="R16" s="9" t="s">
        <v>15</v>
      </c>
      <c r="S16" s="9"/>
    </row>
    <row r="17" spans="2:19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39"/>
      <c r="K17" s="39"/>
      <c r="L17" s="39"/>
      <c r="M17" s="39"/>
      <c r="N17" s="7"/>
      <c r="O17" s="7"/>
      <c r="P17" s="7"/>
      <c r="Q17" s="15"/>
      <c r="R17" s="15"/>
      <c r="S17" s="15" t="s">
        <v>14</v>
      </c>
    </row>
    <row r="18" spans="2:19" ht="13.2" customHeight="1">
      <c r="B18" s="91">
        <f>IF(AND(ISNUMBER(H15), H15&lt;28), H15+1, "")</f>
        <v>19</v>
      </c>
      <c r="C18" s="91">
        <f t="shared" ref="C18:H18" si="5">IF(AND(ISNUMBER(B18), B18&lt;28), B18+1, "")</f>
        <v>20</v>
      </c>
      <c r="D18" s="91">
        <f t="shared" si="5"/>
        <v>21</v>
      </c>
      <c r="E18" s="91">
        <f t="shared" si="5"/>
        <v>22</v>
      </c>
      <c r="F18" s="91">
        <f t="shared" si="5"/>
        <v>23</v>
      </c>
      <c r="G18" s="91">
        <f t="shared" si="5"/>
        <v>24</v>
      </c>
      <c r="H18" s="91">
        <f t="shared" si="5"/>
        <v>25</v>
      </c>
      <c r="J18" s="39"/>
      <c r="K18" s="39"/>
      <c r="L18" s="39"/>
      <c r="M18" s="39"/>
      <c r="N18" s="7"/>
      <c r="O18" s="7"/>
      <c r="P18" s="7"/>
      <c r="Q18" s="9"/>
      <c r="R18" s="9"/>
      <c r="S18" s="9"/>
    </row>
    <row r="19" spans="2:19" ht="63" customHeight="1">
      <c r="B19" s="28"/>
      <c r="C19" s="21"/>
      <c r="D19" s="21"/>
      <c r="E19" s="81"/>
      <c r="F19" s="21"/>
      <c r="G19" s="21"/>
      <c r="H19" s="22"/>
      <c r="J19" s="39"/>
      <c r="K19" s="39"/>
      <c r="L19" s="39"/>
      <c r="M19" s="39"/>
      <c r="N19" s="7"/>
      <c r="O19" s="7"/>
      <c r="P19" s="7"/>
      <c r="Q19" s="9"/>
      <c r="R19" s="9"/>
      <c r="S19" s="9"/>
    </row>
    <row r="20" spans="2:19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/>
      <c r="F20" s="79"/>
      <c r="G20" s="79"/>
      <c r="H20" s="79"/>
      <c r="J20" s="39"/>
      <c r="K20" s="39"/>
      <c r="L20" s="39"/>
      <c r="M20" s="39"/>
      <c r="N20" s="7"/>
      <c r="O20" s="7"/>
      <c r="P20" s="7"/>
      <c r="Q20" s="15"/>
      <c r="R20" s="15"/>
      <c r="S20" s="15" t="s">
        <v>14</v>
      </c>
    </row>
    <row r="21" spans="2:19" ht="13.2" customHeight="1">
      <c r="B21" s="91">
        <f>IF(AND(ISNUMBER(H18), H18&lt;28), H18+1, "")</f>
        <v>26</v>
      </c>
      <c r="C21" s="91">
        <f>IF(AND(ISNUMBER(B21), B21&lt;28), B21+1, "")</f>
        <v>27</v>
      </c>
      <c r="D21" s="91">
        <f>IF(AND(ISNUMBER(C21), C21&lt;28), C21+1, "")</f>
        <v>28</v>
      </c>
      <c r="E21" s="91" t="str">
        <f>IF(AND(ISNUMBER(D21), D21&lt;21), D21+1, "")</f>
        <v/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39"/>
      <c r="K21" s="39"/>
      <c r="L21" s="39"/>
      <c r="M21" s="39"/>
      <c r="N21" s="7"/>
      <c r="O21" s="7"/>
      <c r="P21" s="7"/>
      <c r="Q21" s="9"/>
      <c r="R21" s="9"/>
      <c r="S21" s="9"/>
    </row>
    <row r="22" spans="2:19" ht="63" customHeight="1">
      <c r="B22" s="28"/>
      <c r="C22" s="81"/>
      <c r="D22" s="81"/>
      <c r="E22" s="81" t="s">
        <v>147</v>
      </c>
      <c r="F22" s="21"/>
      <c r="G22" s="21"/>
      <c r="H22" s="22"/>
      <c r="J22" s="39"/>
      <c r="K22" s="39"/>
      <c r="L22" s="39"/>
      <c r="M22" s="39"/>
      <c r="N22" s="7"/>
      <c r="O22" s="7"/>
      <c r="P22" s="7"/>
      <c r="Q22" s="9"/>
      <c r="R22" s="9"/>
      <c r="S22" s="9"/>
    </row>
    <row r="23" spans="2:19" ht="13.2" customHeight="1">
      <c r="B23" s="8"/>
      <c r="C23" s="8"/>
      <c r="D23" s="8"/>
      <c r="E23" s="8"/>
      <c r="F23" s="8"/>
      <c r="G23" s="8"/>
      <c r="H23" s="8"/>
      <c r="I23" s="29" t="str">
        <f>IF(AND(ISNUMBER(O20), O20&lt;28), O20+1, "")</f>
        <v/>
      </c>
      <c r="J23" s="39"/>
      <c r="K23" s="39"/>
      <c r="L23" s="39"/>
      <c r="M23" s="39"/>
      <c r="N23" s="7"/>
      <c r="O23" s="7"/>
      <c r="P23" s="7"/>
      <c r="Q23" s="9"/>
      <c r="R23" s="9"/>
      <c r="S23" s="9"/>
    </row>
    <row r="24" spans="2:19" ht="13.2" customHeight="1">
      <c r="B24" s="19" t="s">
        <v>265</v>
      </c>
      <c r="C24" s="20"/>
      <c r="D24" s="20"/>
      <c r="E24" s="20"/>
      <c r="F24" s="20"/>
      <c r="G24" s="20"/>
      <c r="H24" s="20"/>
      <c r="J24" s="39"/>
      <c r="K24" s="39"/>
      <c r="L24" s="39"/>
      <c r="M24" s="39"/>
      <c r="N24" s="7"/>
      <c r="O24" s="7"/>
      <c r="P24" s="7"/>
      <c r="Q24" s="9"/>
      <c r="R24" s="9"/>
      <c r="S24" s="9"/>
    </row>
    <row r="25" spans="2:19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9"/>
      <c r="K25" s="39"/>
      <c r="L25" s="39"/>
      <c r="M25" s="39"/>
      <c r="N25" s="33"/>
      <c r="O25" s="33"/>
      <c r="P25" s="33"/>
      <c r="Q25" s="9"/>
      <c r="R25" s="9"/>
      <c r="S25" s="9"/>
    </row>
    <row r="26" spans="2:19" ht="13.95" customHeight="1">
      <c r="B26" s="37" t="s">
        <v>137</v>
      </c>
      <c r="C26" s="34"/>
      <c r="D26" s="34"/>
      <c r="E26" s="34"/>
      <c r="F26" s="34"/>
      <c r="H26" s="33"/>
      <c r="I26" s="33"/>
      <c r="J26" s="39"/>
      <c r="K26" s="39"/>
      <c r="L26" s="39"/>
      <c r="M26" s="39"/>
      <c r="N26" s="33"/>
    </row>
    <row r="27" spans="2:19" ht="16.5" customHeight="1"/>
    <row r="28" spans="2:19" ht="16.5" customHeight="1">
      <c r="G28" s="5"/>
    </row>
    <row r="29" spans="2:19" ht="56.25" customHeight="1"/>
    <row r="30" spans="2:19" ht="16.5" customHeight="1">
      <c r="B30" s="2"/>
    </row>
    <row r="31" spans="2:19" ht="16.5" customHeight="1"/>
    <row r="32" spans="2:19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33" priority="13">
      <formula>MONTH(B10)&lt;&gt;OptionCalendrier1mois</formula>
    </cfRule>
  </conditionalFormatting>
  <conditionalFormatting sqref="J10">
    <cfRule type="containsText" dxfId="32" priority="12" operator="containsText" text="Début">
      <formula>NOT(ISERROR(SEARCH("Début",J10)))</formula>
    </cfRule>
  </conditionalFormatting>
  <conditionalFormatting sqref="C12:H12">
    <cfRule type="expression" dxfId="31" priority="4">
      <formula>MONTH(C12)&lt;&gt;OptionCalendrier1mois</formula>
    </cfRule>
  </conditionalFormatting>
  <conditionalFormatting sqref="I23 B20:H20">
    <cfRule type="expression" dxfId="30" priority="8">
      <formula>MONTH(B20)&lt;&gt;OptionCalendrier1mois</formula>
    </cfRule>
  </conditionalFormatting>
  <conditionalFormatting sqref="C15:H15">
    <cfRule type="expression" dxfId="29" priority="3">
      <formula>MONTH(C15)&lt;&gt;OptionCalendrier1mois</formula>
    </cfRule>
  </conditionalFormatting>
  <conditionalFormatting sqref="C21:H21">
    <cfRule type="expression" dxfId="28" priority="1">
      <formula>MONTH(C21)&lt;&gt;OptionCalendrier1mois</formula>
    </cfRule>
  </conditionalFormatting>
  <conditionalFormatting sqref="C18:H18">
    <cfRule type="expression" dxfId="27" priority="2">
      <formula>MONTH(C18)&lt;&gt;OptionCalendrier1mois</formula>
    </cfRule>
  </conditionalFormatting>
  <dataValidations count="3">
    <dataValidation allowBlank="1" showDropDown="1" showInputMessage="1" showErrorMessage="1" sqref="H3" xr:uid="{FCBF1527-7362-47CD-87ED-BCB2B51316BD}"/>
    <dataValidation allowBlank="1" showInputMessage="1" prompt="Date" sqref="B9:D9 B8:H8" xr:uid="{C02D2857-37E4-4EF5-B6C6-8B518383E513}"/>
    <dataValidation allowBlank="1" showInputMessage="1" prompt="Add daily notes here" sqref="B16 B13 B10 B19 B22" xr:uid="{7518E0A1-31C1-4C9F-9A67-66DAFC9F6561}"/>
  </dataValidations>
  <hyperlinks>
    <hyperlink ref="J5" location="'Cover - Eng'!A1" display="Return to the Home Page" xr:uid="{6DE12B09-E84D-49B6-B759-5A8B4219928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C96606-C8FE-4293-A48E-84F0060779D4}">
  <sheetPr codeName="Sheet211">
    <tabColor theme="4" tint="-0.249977111117893"/>
    <pageSetUpPr autoPageBreaks="0"/>
  </sheetPr>
  <dimension ref="A1:O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3" customWidth="1"/>
    <col min="11" max="11" width="9.109375" customWidth="1"/>
  </cols>
  <sheetData>
    <row r="1" spans="1:15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156</v>
      </c>
      <c r="K3" s="9"/>
      <c r="L3" s="9"/>
    </row>
    <row r="4" spans="1:15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2" customHeight="1">
      <c r="B8" s="77"/>
      <c r="C8" s="77"/>
      <c r="D8" s="77"/>
      <c r="E8" s="77" t="e">
        <f>F8-1</f>
        <v>#VALUE!</v>
      </c>
      <c r="F8" s="77" t="str">
        <f>'Cover - Eng'!D15</f>
        <v/>
      </c>
      <c r="G8" s="77" t="e">
        <f>F8+1</f>
        <v>#VALUE!</v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2" customHeight="1">
      <c r="B9" s="91"/>
      <c r="C9" s="91"/>
      <c r="D9" s="91"/>
      <c r="E9" s="91" t="s">
        <v>146</v>
      </c>
      <c r="F9" s="91">
        <f>IF(H3="Thursday",1,IF(ISNUMBER(E9),E9+1,""))</f>
        <v>1</v>
      </c>
      <c r="G9" s="91">
        <f>IF(E6="Vendredi",1,IF(ISNUMBER(F9),F9+1,""))</f>
        <v>2</v>
      </c>
      <c r="H9" s="91">
        <f>IF(E6="Samedi",1,IF(ISNUMBER(G9),G9+1,""))</f>
        <v>3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91">
        <f>IF(AND(ISNUMBER(H9), H9&lt;28), H9+1, "")</f>
        <v>4</v>
      </c>
      <c r="C12" s="91">
        <f t="shared" ref="C12:H12" si="1">IF(AND(ISNUMBER(B12), B12&lt;28), B12+1, "")</f>
        <v>5</v>
      </c>
      <c r="D12" s="91">
        <f t="shared" si="1"/>
        <v>6</v>
      </c>
      <c r="E12" s="91">
        <f t="shared" si="1"/>
        <v>7</v>
      </c>
      <c r="F12" s="91">
        <f t="shared" si="1"/>
        <v>8</v>
      </c>
      <c r="G12" s="91">
        <f t="shared" si="1"/>
        <v>9</v>
      </c>
      <c r="H12" s="91">
        <f t="shared" si="1"/>
        <v>10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91">
        <f>IF(AND(ISNUMBER(H12), H12&lt;28), H12+1, "")</f>
        <v>11</v>
      </c>
      <c r="C15" s="91">
        <f t="shared" ref="C15:H15" si="3">IF(AND(ISNUMBER(B15), B15&lt;28), B15+1, "")</f>
        <v>12</v>
      </c>
      <c r="D15" s="91">
        <f t="shared" si="3"/>
        <v>13</v>
      </c>
      <c r="E15" s="91">
        <f t="shared" si="3"/>
        <v>14</v>
      </c>
      <c r="F15" s="91">
        <f t="shared" si="3"/>
        <v>15</v>
      </c>
      <c r="G15" s="91">
        <f t="shared" si="3"/>
        <v>16</v>
      </c>
      <c r="H15" s="91">
        <f t="shared" si="3"/>
        <v>17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91">
        <f>IF(AND(ISNUMBER(H15), H15&lt;28), H15+1, "")</f>
        <v>18</v>
      </c>
      <c r="C18" s="91">
        <f t="shared" ref="C18:H18" si="5">IF(AND(ISNUMBER(B18), B18&lt;28), B18+1, "")</f>
        <v>19</v>
      </c>
      <c r="D18" s="91">
        <f t="shared" si="5"/>
        <v>20</v>
      </c>
      <c r="E18" s="91">
        <f t="shared" si="5"/>
        <v>21</v>
      </c>
      <c r="F18" s="91">
        <f t="shared" si="5"/>
        <v>22</v>
      </c>
      <c r="G18" s="91">
        <f t="shared" si="5"/>
        <v>23</v>
      </c>
      <c r="H18" s="91">
        <f t="shared" si="5"/>
        <v>24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/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2" customHeight="1">
      <c r="B21" s="91">
        <f>IF(AND(ISNUMBER(H18), H18&lt;28), H18+1, "")</f>
        <v>25</v>
      </c>
      <c r="C21" s="91">
        <f>IF(AND(ISNUMBER(B21), B21&lt;28), B21+1, "")</f>
        <v>26</v>
      </c>
      <c r="D21" s="91">
        <f>IF(AND(ISNUMBER(C21), C21&lt;28), C21+1, "")</f>
        <v>27</v>
      </c>
      <c r="E21" s="91">
        <f>IF(AND(ISNUMBER(D21), D21&lt;28), D21+1, "")</f>
        <v>28</v>
      </c>
      <c r="F21" s="91" t="str">
        <f>IF(AND(ISNUMBER(E21), E21&lt;21), E21+1, "")</f>
        <v/>
      </c>
      <c r="G21" s="91" t="str">
        <f>IF(AND(ISNUMBER(F21), F21&lt;21), F21+1, "")</f>
        <v/>
      </c>
      <c r="H21" s="91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 t="s">
        <v>147</v>
      </c>
      <c r="G22" s="21"/>
      <c r="H22" s="22"/>
      <c r="J22" s="7"/>
      <c r="K22" s="7"/>
      <c r="L22" s="7"/>
      <c r="M22" s="9"/>
      <c r="N22" s="9"/>
      <c r="O22" s="9"/>
    </row>
    <row r="23" spans="2:15" ht="13.2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26" priority="13">
      <formula>MONTH(B10)&lt;&gt;OptionCalendrier1mois</formula>
    </cfRule>
  </conditionalFormatting>
  <conditionalFormatting sqref="C9:H9">
    <cfRule type="expression" dxfId="25" priority="5">
      <formula>MONTH(C9)&lt;&gt;OptionCalendrier1mois</formula>
    </cfRule>
  </conditionalFormatting>
  <conditionalFormatting sqref="I23 B20:H20">
    <cfRule type="expression" dxfId="24" priority="9">
      <formula>MONTH(B20)&lt;&gt;OptionCalendrier1mois</formula>
    </cfRule>
  </conditionalFormatting>
  <conditionalFormatting sqref="C12:H12">
    <cfRule type="expression" dxfId="23" priority="4">
      <formula>MONTH(C12)&lt;&gt;OptionCalendrier1mois</formula>
    </cfRule>
  </conditionalFormatting>
  <conditionalFormatting sqref="C15:H15">
    <cfRule type="expression" dxfId="22" priority="3">
      <formula>MONTH(C15)&lt;&gt;OptionCalendrier1mois</formula>
    </cfRule>
  </conditionalFormatting>
  <conditionalFormatting sqref="C18:H18">
    <cfRule type="expression" dxfId="21" priority="2">
      <formula>MONTH(C18)&lt;&gt;OptionCalendrier1mois</formula>
    </cfRule>
  </conditionalFormatting>
  <conditionalFormatting sqref="C21:H21">
    <cfRule type="expression" dxfId="20" priority="1">
      <formula>MONTH(C21)&lt;&gt;OptionCalendrier1mois</formula>
    </cfRule>
  </conditionalFormatting>
  <dataValidations count="3">
    <dataValidation allowBlank="1" showInputMessage="1" prompt="Date" sqref="B9:E9 B8:H8" xr:uid="{779054D5-E6F3-4DAF-BE5D-1A625E695AB9}"/>
    <dataValidation allowBlank="1" showDropDown="1" showInputMessage="1" showErrorMessage="1" sqref="H3" xr:uid="{B4B9CEB5-F81E-4ED3-8652-D6EE5EE7E40E}"/>
    <dataValidation allowBlank="1" showInputMessage="1" prompt="Add daily notes here" sqref="B22 B19 B16 B13 B10" xr:uid="{04B19840-7C58-4D4D-AEFD-554928D6DC9F}"/>
  </dataValidations>
  <hyperlinks>
    <hyperlink ref="J5" location="'Cover - Eng'!A1" display="Return to the Home Page" xr:uid="{13004E20-A3AA-4230-A237-9F8482949C1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801579-699A-4EB3-8D73-A43863FE22EB}">
  <sheetPr codeName="Sheet212">
    <tabColor theme="4" tint="-0.249977111117893"/>
    <pageSetUpPr autoPageBreaks="0"/>
  </sheetPr>
  <dimension ref="A1:O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" customWidth="1"/>
    <col min="11" max="11" width="9.109375" customWidth="1"/>
  </cols>
  <sheetData>
    <row r="1" spans="1:15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157</v>
      </c>
      <c r="K3" s="9"/>
      <c r="L3" s="9"/>
    </row>
    <row r="4" spans="1:15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2" customHeight="1">
      <c r="B8" s="77"/>
      <c r="C8" s="77"/>
      <c r="D8" s="77"/>
      <c r="E8" s="77"/>
      <c r="F8" s="77" t="e">
        <f>G8-1</f>
        <v>#VALUE!</v>
      </c>
      <c r="G8" s="77" t="str">
        <f>'Cover - Eng'!D15</f>
        <v/>
      </c>
      <c r="H8" s="77" t="e">
        <f>G8+1</f>
        <v>#VALUE!</v>
      </c>
      <c r="J8" s="7"/>
      <c r="K8" s="7"/>
      <c r="L8" s="7"/>
      <c r="M8" s="9"/>
      <c r="N8" s="9"/>
      <c r="O8" s="9"/>
    </row>
    <row r="9" spans="1:15" ht="13.2" customHeight="1">
      <c r="B9" s="91"/>
      <c r="C9" s="91"/>
      <c r="D9" s="91"/>
      <c r="E9" s="91"/>
      <c r="F9" s="91" t="s">
        <v>146</v>
      </c>
      <c r="G9" s="91">
        <f>IF(H3="Friday",1,IF(ISNUMBER(F9),F9+1,""))</f>
        <v>1</v>
      </c>
      <c r="H9" s="91">
        <f>IF(E6="Samedi",1,IF(ISNUMBER(G9),G9+1,""))</f>
        <v>2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91">
        <f>IF(AND(ISNUMBER(H9), H9&lt;28), H9+1, "")</f>
        <v>3</v>
      </c>
      <c r="C12" s="91">
        <f t="shared" ref="C12:H12" si="1">IF(AND(ISNUMBER(B12), B12&lt;28), B12+1, "")</f>
        <v>4</v>
      </c>
      <c r="D12" s="91">
        <f t="shared" si="1"/>
        <v>5</v>
      </c>
      <c r="E12" s="91">
        <f t="shared" si="1"/>
        <v>6</v>
      </c>
      <c r="F12" s="91">
        <f t="shared" si="1"/>
        <v>7</v>
      </c>
      <c r="G12" s="91">
        <f t="shared" si="1"/>
        <v>8</v>
      </c>
      <c r="H12" s="91">
        <f t="shared" si="1"/>
        <v>9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91">
        <f>IF(AND(ISNUMBER(H12), H12&lt;28), H12+1, "")</f>
        <v>10</v>
      </c>
      <c r="C15" s="91">
        <f t="shared" ref="C15:H15" si="3">IF(AND(ISNUMBER(B15), B15&lt;28), B15+1, "")</f>
        <v>11</v>
      </c>
      <c r="D15" s="91">
        <f t="shared" si="3"/>
        <v>12</v>
      </c>
      <c r="E15" s="91">
        <f t="shared" si="3"/>
        <v>13</v>
      </c>
      <c r="F15" s="91">
        <f t="shared" si="3"/>
        <v>14</v>
      </c>
      <c r="G15" s="91">
        <f t="shared" si="3"/>
        <v>15</v>
      </c>
      <c r="H15" s="91">
        <f t="shared" si="3"/>
        <v>16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91">
        <f>IF(AND(ISNUMBER(H15), H15&lt;28), H15+1, "")</f>
        <v>17</v>
      </c>
      <c r="C18" s="91">
        <f t="shared" ref="C18:H18" si="5">IF(AND(ISNUMBER(B18), B18&lt;28), B18+1, "")</f>
        <v>18</v>
      </c>
      <c r="D18" s="91">
        <f t="shared" si="5"/>
        <v>19</v>
      </c>
      <c r="E18" s="91">
        <f t="shared" si="5"/>
        <v>20</v>
      </c>
      <c r="F18" s="91">
        <f t="shared" si="5"/>
        <v>21</v>
      </c>
      <c r="G18" s="91">
        <f t="shared" si="5"/>
        <v>22</v>
      </c>
      <c r="H18" s="91">
        <f t="shared" si="5"/>
        <v>23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/>
      <c r="H20" s="79"/>
      <c r="J20" s="7"/>
      <c r="K20" s="7"/>
      <c r="L20" s="7"/>
      <c r="M20" s="15"/>
      <c r="N20" s="15"/>
      <c r="O20" s="15" t="s">
        <v>14</v>
      </c>
    </row>
    <row r="21" spans="2:15" ht="13.2" customHeight="1">
      <c r="B21" s="91">
        <f>IF(AND(ISNUMBER(H18), H18&lt;28), H18+1, "")</f>
        <v>24</v>
      </c>
      <c r="C21" s="91">
        <f>IF(AND(ISNUMBER(B21), B21&lt;28), B21+1, "")</f>
        <v>25</v>
      </c>
      <c r="D21" s="91">
        <f>IF(AND(ISNUMBER(C21), C21&lt;28), C21+1, "")</f>
        <v>26</v>
      </c>
      <c r="E21" s="91">
        <f>IF(AND(ISNUMBER(D21), D21&lt;28), D21+1, "")</f>
        <v>27</v>
      </c>
      <c r="F21" s="91">
        <f>IF(AND(ISNUMBER(E21), E21&lt;28), E21+1, "")</f>
        <v>28</v>
      </c>
      <c r="G21" s="91" t="str">
        <f>IF(AND(ISNUMBER(F21), F21&lt;21), F21+1, "")</f>
        <v/>
      </c>
      <c r="H21" s="91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 t="s">
        <v>147</v>
      </c>
      <c r="H22" s="22"/>
      <c r="J22" s="7"/>
      <c r="K22" s="7"/>
      <c r="L22" s="7"/>
      <c r="M22" s="9"/>
      <c r="N22" s="9"/>
      <c r="O22" s="9"/>
    </row>
    <row r="23" spans="2:15" ht="13.2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19" priority="13">
      <formula>MONTH(B10)&lt;&gt;OptionCalendrier1mois</formula>
    </cfRule>
  </conditionalFormatting>
  <conditionalFormatting sqref="C9:H9">
    <cfRule type="expression" dxfId="18" priority="5">
      <formula>MONTH(C9)&lt;&gt;OptionCalendrier1mois</formula>
    </cfRule>
  </conditionalFormatting>
  <conditionalFormatting sqref="I23 B20:H20">
    <cfRule type="expression" dxfId="17" priority="9">
      <formula>MONTH(B20)&lt;&gt;OptionCalendrier1mois</formula>
    </cfRule>
  </conditionalFormatting>
  <conditionalFormatting sqref="C12:H12">
    <cfRule type="expression" dxfId="16" priority="4">
      <formula>MONTH(C12)&lt;&gt;OptionCalendrier1mois</formula>
    </cfRule>
  </conditionalFormatting>
  <conditionalFormatting sqref="C15:H15">
    <cfRule type="expression" dxfId="15" priority="3">
      <formula>MONTH(C15)&lt;&gt;OptionCalendrier1mois</formula>
    </cfRule>
  </conditionalFormatting>
  <conditionalFormatting sqref="C18:H18">
    <cfRule type="expression" dxfId="14" priority="2">
      <formula>MONTH(C18)&lt;&gt;OptionCalendrier1mois</formula>
    </cfRule>
  </conditionalFormatting>
  <conditionalFormatting sqref="C21:H21">
    <cfRule type="expression" dxfId="13" priority="1">
      <formula>MONTH(C21)&lt;&gt;OptionCalendrier1mois</formula>
    </cfRule>
  </conditionalFormatting>
  <dataValidations count="3">
    <dataValidation allowBlank="1" showDropDown="1" showInputMessage="1" showErrorMessage="1" sqref="H3" xr:uid="{A45944F0-34FC-4A11-9598-E0C1175A0E96}"/>
    <dataValidation allowBlank="1" showInputMessage="1" prompt="Date" sqref="B9:F9 B8:H8" xr:uid="{AAF256CF-79E2-4DB6-A164-0334C2DF6B4A}"/>
    <dataValidation allowBlank="1" showInputMessage="1" prompt="Add daily notes here" sqref="B22 B19 B16 B13 B10" xr:uid="{ADEABBD2-0BE7-4E81-A090-B549FF783C35}"/>
  </dataValidations>
  <hyperlinks>
    <hyperlink ref="J5" location="'Cover - Eng'!A1" display="Return to the Home Page" xr:uid="{5DF7FE59-08AB-416F-B903-31CAC5264EFC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4C8B60-2645-43F4-B04C-F137924722AA}">
  <sheetPr codeName="Sheet213">
    <tabColor theme="4" tint="-0.249977111117893"/>
    <pageSetUpPr autoPageBreaks="0"/>
  </sheetPr>
  <dimension ref="A1:O39"/>
  <sheetViews>
    <sheetView showGridLines="0" topLeftCell="A2" zoomScaleNormal="100" workbookViewId="0">
      <selection activeCell="K2" sqref="K2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44140625" customWidth="1"/>
    <col min="11" max="11" width="9.109375" customWidth="1"/>
  </cols>
  <sheetData>
    <row r="1" spans="1:15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158</v>
      </c>
      <c r="K3" s="9"/>
      <c r="L3" s="9"/>
    </row>
    <row r="4" spans="1:15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2" customHeight="1">
      <c r="B8" s="77"/>
      <c r="C8" s="77"/>
      <c r="D8" s="77"/>
      <c r="E8" s="77"/>
      <c r="F8" s="77"/>
      <c r="G8" s="77" t="e">
        <f>H8-1</f>
        <v>#VALUE!</v>
      </c>
      <c r="H8" s="77" t="str">
        <f>'Cover - Eng'!D15</f>
        <v/>
      </c>
      <c r="J8" s="7"/>
      <c r="K8" s="7"/>
      <c r="L8" s="7"/>
      <c r="M8" s="9"/>
      <c r="N8" s="9"/>
      <c r="O8" s="9"/>
    </row>
    <row r="9" spans="1:15" ht="13.2" customHeight="1">
      <c r="B9" s="78"/>
      <c r="C9" s="78"/>
      <c r="D9" s="78"/>
      <c r="E9" s="78"/>
      <c r="F9" s="78"/>
      <c r="G9" s="78" t="s">
        <v>146</v>
      </c>
      <c r="H9" s="91">
        <f>IF(H3="Saturday",1,IF(ISNUMBER(G9),G9+1,""))</f>
        <v>1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e">
        <f>H8+1</f>
        <v>#VALUE!</v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91">
        <f>IF(AND(ISNUMBER(H9), H9&lt;28), H9+1, "")</f>
        <v>2</v>
      </c>
      <c r="C12" s="91">
        <f t="shared" ref="C12:H12" si="1">IF(AND(ISNUMBER(B12), B12&lt;28), B12+1, "")</f>
        <v>3</v>
      </c>
      <c r="D12" s="91">
        <f t="shared" si="1"/>
        <v>4</v>
      </c>
      <c r="E12" s="91">
        <f t="shared" si="1"/>
        <v>5</v>
      </c>
      <c r="F12" s="91">
        <f t="shared" si="1"/>
        <v>6</v>
      </c>
      <c r="G12" s="91">
        <f t="shared" si="1"/>
        <v>7</v>
      </c>
      <c r="H12" s="91">
        <f t="shared" si="1"/>
        <v>8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91">
        <f>IF(AND(ISNUMBER(H12), H12&lt;28), H12+1, "")</f>
        <v>9</v>
      </c>
      <c r="C15" s="91">
        <f t="shared" ref="C15:H15" si="3">IF(AND(ISNUMBER(B15), B15&lt;28), B15+1, "")</f>
        <v>10</v>
      </c>
      <c r="D15" s="91">
        <f t="shared" si="3"/>
        <v>11</v>
      </c>
      <c r="E15" s="91">
        <f t="shared" si="3"/>
        <v>12</v>
      </c>
      <c r="F15" s="91">
        <f t="shared" si="3"/>
        <v>13</v>
      </c>
      <c r="G15" s="91">
        <f t="shared" si="3"/>
        <v>14</v>
      </c>
      <c r="H15" s="91">
        <f t="shared" si="3"/>
        <v>15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91">
        <f>IF(AND(ISNUMBER(H15), H15&lt;28), H15+1, "")</f>
        <v>16</v>
      </c>
      <c r="C18" s="91">
        <f t="shared" ref="C18:H18" si="5">IF(AND(ISNUMBER(B18), B18&lt;28), B18+1, "")</f>
        <v>17</v>
      </c>
      <c r="D18" s="91">
        <f t="shared" si="5"/>
        <v>18</v>
      </c>
      <c r="E18" s="91">
        <f t="shared" si="5"/>
        <v>19</v>
      </c>
      <c r="F18" s="91">
        <f t="shared" si="5"/>
        <v>20</v>
      </c>
      <c r="G18" s="91">
        <f t="shared" si="5"/>
        <v>21</v>
      </c>
      <c r="H18" s="91">
        <f t="shared" si="5"/>
        <v>22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>B20+1</f>
        <v>#VALUE!</v>
      </c>
      <c r="D20" s="79" t="e">
        <f>C20+1</f>
        <v>#VALUE!</v>
      </c>
      <c r="E20" s="79" t="e">
        <f>D20+1</f>
        <v>#VALUE!</v>
      </c>
      <c r="F20" s="79" t="e">
        <f>E20+1</f>
        <v>#VALUE!</v>
      </c>
      <c r="G20" s="79" t="e">
        <f>F20+1</f>
        <v>#VALUE!</v>
      </c>
      <c r="H20" s="79"/>
      <c r="J20" s="7"/>
      <c r="K20" s="7"/>
      <c r="L20" s="7"/>
      <c r="M20" s="15"/>
      <c r="N20" s="15"/>
      <c r="O20" s="15" t="s">
        <v>14</v>
      </c>
    </row>
    <row r="21" spans="2:15" ht="13.2" customHeight="1">
      <c r="B21" s="91">
        <f>IF(AND(ISNUMBER(H18), H18&lt;28), H18+1, "")</f>
        <v>23</v>
      </c>
      <c r="C21" s="91">
        <f>IF(AND(ISNUMBER(B21), B21&lt;28), B21+1, "")</f>
        <v>24</v>
      </c>
      <c r="D21" s="91">
        <f>IF(AND(ISNUMBER(C21), C21&lt;28), C21+1, "")</f>
        <v>25</v>
      </c>
      <c r="E21" s="91">
        <f>IF(AND(ISNUMBER(D21), D21&lt;28), D21+1, "")</f>
        <v>26</v>
      </c>
      <c r="F21" s="91">
        <f>IF(AND(ISNUMBER(E21), E21&lt;28), E21+1, "")</f>
        <v>27</v>
      </c>
      <c r="G21" s="91">
        <f>IF(AND(ISNUMBER(F21), F21&lt;28), F21+1, "")</f>
        <v>28</v>
      </c>
      <c r="H21" s="91" t="str">
        <f>IF(AND(ISNUMBER(G21), G21&lt;21), G21+1, "")</f>
        <v/>
      </c>
      <c r="J21" s="7"/>
      <c r="K21" s="7"/>
      <c r="L21" s="7"/>
      <c r="M21" s="9"/>
      <c r="N21" s="9"/>
      <c r="O21" s="9"/>
    </row>
    <row r="22" spans="2:15" ht="63" customHeight="1">
      <c r="B22" s="28"/>
      <c r="C22" s="81"/>
      <c r="D22" s="81"/>
      <c r="E22" s="81"/>
      <c r="F22" s="81"/>
      <c r="G22" s="81"/>
      <c r="H22" s="81" t="s">
        <v>147</v>
      </c>
      <c r="J22" s="7"/>
      <c r="K22" s="7"/>
      <c r="L22" s="7"/>
      <c r="M22" s="9"/>
      <c r="N22" s="9"/>
      <c r="O22" s="9"/>
    </row>
    <row r="23" spans="2:15" ht="13.2" customHeight="1">
      <c r="B23" s="8"/>
      <c r="C23" s="8"/>
      <c r="D23" s="8"/>
      <c r="E23" s="8"/>
      <c r="F23" s="8"/>
      <c r="G23" s="8"/>
      <c r="H23" s="8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5">
    <mergeCell ref="B1:H1"/>
    <mergeCell ref="B2:H2"/>
    <mergeCell ref="B25:C25"/>
    <mergeCell ref="D25:E25"/>
    <mergeCell ref="C3:D3"/>
  </mergeCells>
  <conditionalFormatting sqref="I10 B11:H11 B14:H14 B17:H17 I20 C13:D13">
    <cfRule type="expression" dxfId="12" priority="12">
      <formula>MONTH(B10)&lt;&gt;OptionCalendrier1mois</formula>
    </cfRule>
  </conditionalFormatting>
  <conditionalFormatting sqref="C12:H12">
    <cfRule type="expression" dxfId="11" priority="4">
      <formula>MONTH(C12)&lt;&gt;OptionCalendrier1mois</formula>
    </cfRule>
  </conditionalFormatting>
  <conditionalFormatting sqref="I23 B20:H20">
    <cfRule type="expression" dxfId="10" priority="8">
      <formula>MONTH(B20)&lt;&gt;OptionCalendrier1mois</formula>
    </cfRule>
  </conditionalFormatting>
  <conditionalFormatting sqref="C15:H15">
    <cfRule type="expression" dxfId="9" priority="3">
      <formula>MONTH(C15)&lt;&gt;OptionCalendrier1mois</formula>
    </cfRule>
  </conditionalFormatting>
  <conditionalFormatting sqref="C18:H18">
    <cfRule type="expression" dxfId="8" priority="2">
      <formula>MONTH(C18)&lt;&gt;OptionCalendrier1mois</formula>
    </cfRule>
  </conditionalFormatting>
  <conditionalFormatting sqref="C21:H21">
    <cfRule type="expression" dxfId="7" priority="1">
      <formula>MONTH(C21)&lt;&gt;OptionCalendrier1mois</formula>
    </cfRule>
  </conditionalFormatting>
  <dataValidations count="3">
    <dataValidation allowBlank="1" showInputMessage="1" prompt="Date" sqref="B9:G9 B8:H8" xr:uid="{B2524AF2-1191-4888-AE62-AB707F5A8FC5}"/>
    <dataValidation allowBlank="1" showDropDown="1" showInputMessage="1" showErrorMessage="1" sqref="H3" xr:uid="{88D0F11B-0008-4ABE-BED6-247213BDBDA5}"/>
    <dataValidation allowBlank="1" showInputMessage="1" prompt="Add daily notes here" sqref="B19 B22 B16 B10 B13" xr:uid="{CA79AABE-38AD-46D4-9601-B847D4677713}"/>
  </dataValidations>
  <hyperlinks>
    <hyperlink ref="J5" location="'Cover - Eng'!A1" display="Return to the Home Page" xr:uid="{98981939-9220-4CC7-A3AE-E9D70B71C810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C9D3AB-B813-4117-BD6A-DF0F8F4D2E6E}">
  <sheetPr codeName="Sheet214">
    <tabColor theme="4" tint="-0.249977111117893"/>
    <pageSetUpPr autoPageBreaks="0"/>
  </sheetPr>
  <dimension ref="A1:O39"/>
  <sheetViews>
    <sheetView showGridLines="0" zoomScaleNormal="100" workbookViewId="0">
      <selection activeCell="J5" sqref="J5"/>
    </sheetView>
  </sheetViews>
  <sheetFormatPr defaultColWidth="8.6640625" defaultRowHeight="14.4"/>
  <cols>
    <col min="1" max="1" width="2" customWidth="1"/>
    <col min="2" max="8" width="13.109375" customWidth="1"/>
    <col min="9" max="9" width="2.44140625" customWidth="1"/>
    <col min="10" max="10" width="30.77734375" customWidth="1"/>
    <col min="11" max="11" width="9.109375" customWidth="1"/>
  </cols>
  <sheetData>
    <row r="1" spans="1:15" s="25" customFormat="1" ht="31.2" customHeight="1">
      <c r="A1" s="24"/>
      <c r="B1" s="116" t="s">
        <v>245</v>
      </c>
      <c r="C1" s="116"/>
      <c r="D1" s="116"/>
      <c r="E1" s="116"/>
      <c r="F1" s="116"/>
      <c r="G1" s="116"/>
      <c r="H1" s="116"/>
      <c r="K1" s="26"/>
      <c r="L1" s="26"/>
    </row>
    <row r="2" spans="1:15" ht="42" customHeight="1">
      <c r="B2" s="118" t="s">
        <v>136</v>
      </c>
      <c r="C2" s="118"/>
      <c r="D2" s="118"/>
      <c r="E2" s="118"/>
      <c r="F2" s="118"/>
      <c r="G2" s="118"/>
      <c r="H2" s="118"/>
      <c r="K2" s="9"/>
      <c r="L2" s="9"/>
    </row>
    <row r="3" spans="1:15" ht="34.200000000000003" customHeight="1">
      <c r="B3" s="63" t="s">
        <v>133</v>
      </c>
      <c r="C3" s="143" t="s">
        <v>340</v>
      </c>
      <c r="D3" s="143"/>
      <c r="E3" s="63" t="s">
        <v>131</v>
      </c>
      <c r="F3" s="63">
        <f>'Cover - Eng'!C7</f>
        <v>0</v>
      </c>
      <c r="G3" s="69" t="s">
        <v>134</v>
      </c>
      <c r="H3" s="63" t="s">
        <v>130</v>
      </c>
      <c r="K3" s="9"/>
      <c r="L3" s="9"/>
    </row>
    <row r="4" spans="1:15" ht="28.95" customHeight="1">
      <c r="B4" s="63" t="s">
        <v>132</v>
      </c>
      <c r="C4" s="63">
        <f>'Cover - Eng'!C5</f>
        <v>0</v>
      </c>
      <c r="D4" s="63"/>
      <c r="E4" s="63"/>
      <c r="F4" s="63"/>
      <c r="G4" s="63" t="s">
        <v>135</v>
      </c>
      <c r="H4" s="63">
        <f>'Cover - Eng'!C6</f>
        <v>0</v>
      </c>
      <c r="K4" s="9"/>
      <c r="L4" s="9"/>
    </row>
    <row r="5" spans="1:15" ht="15" customHeight="1">
      <c r="A5" s="84"/>
      <c r="J5" s="86" t="s">
        <v>266</v>
      </c>
      <c r="K5" s="9"/>
      <c r="L5" s="9"/>
    </row>
    <row r="6" spans="1:15" s="7" customFormat="1" ht="19.2" customHeight="1">
      <c r="A6" s="6"/>
      <c r="B6" s="27"/>
      <c r="C6"/>
      <c r="F6" s="4"/>
      <c r="G6" s="4"/>
      <c r="H6"/>
      <c r="J6" s="10"/>
      <c r="K6" s="10"/>
      <c r="L6" s="10"/>
    </row>
    <row r="7" spans="1:15" s="7" customFormat="1" ht="19.2" customHeight="1">
      <c r="A7" s="6"/>
      <c r="B7" s="12" t="s">
        <v>139</v>
      </c>
      <c r="C7" s="12" t="s">
        <v>140</v>
      </c>
      <c r="D7" s="12" t="s">
        <v>141</v>
      </c>
      <c r="E7" s="12" t="s">
        <v>142</v>
      </c>
      <c r="F7" s="12" t="s">
        <v>143</v>
      </c>
      <c r="G7" s="12" t="s">
        <v>144</v>
      </c>
      <c r="H7" s="12" t="s">
        <v>145</v>
      </c>
      <c r="M7" s="35"/>
    </row>
    <row r="8" spans="1:15" ht="13.2" customHeight="1">
      <c r="B8" s="77"/>
      <c r="C8" s="77"/>
      <c r="D8" s="77"/>
      <c r="E8" s="77"/>
      <c r="F8" s="77"/>
      <c r="G8" s="77"/>
      <c r="H8" s="77" t="e">
        <f>B11-1</f>
        <v>#VALUE!</v>
      </c>
      <c r="J8" s="7"/>
      <c r="K8" s="7"/>
      <c r="L8" s="7"/>
      <c r="M8" s="9"/>
      <c r="N8" s="9"/>
      <c r="O8" s="9"/>
    </row>
    <row r="9" spans="1:15" ht="13.2" customHeight="1">
      <c r="B9" s="78"/>
      <c r="C9" s="78"/>
      <c r="D9" s="78"/>
      <c r="E9" s="78"/>
      <c r="F9" s="78"/>
      <c r="G9" s="78"/>
      <c r="H9" s="78" t="s">
        <v>146</v>
      </c>
      <c r="J9" s="7"/>
      <c r="K9" s="7"/>
      <c r="L9" s="7"/>
      <c r="M9" s="9"/>
      <c r="N9" s="9"/>
      <c r="O9" s="9" t="s">
        <v>15</v>
      </c>
    </row>
    <row r="10" spans="1:15" ht="64.2" customHeight="1">
      <c r="B10" s="28"/>
      <c r="C10" s="21"/>
      <c r="D10" s="21"/>
      <c r="E10" s="21"/>
      <c r="F10" s="21"/>
      <c r="G10" s="21"/>
      <c r="H10" s="22"/>
      <c r="J10" s="7"/>
      <c r="K10" s="7"/>
      <c r="L10" s="7"/>
      <c r="M10" s="9"/>
      <c r="N10" s="9"/>
      <c r="O10" s="9"/>
    </row>
    <row r="11" spans="1:15" ht="12" customHeight="1">
      <c r="B11" s="79" t="str">
        <f>'Cover - Eng'!D15</f>
        <v/>
      </c>
      <c r="C11" s="79" t="e">
        <f t="shared" ref="C11:H11" si="0">B11+1</f>
        <v>#VALUE!</v>
      </c>
      <c r="D11" s="79" t="e">
        <f t="shared" si="0"/>
        <v>#VALUE!</v>
      </c>
      <c r="E11" s="79" t="e">
        <f t="shared" si="0"/>
        <v>#VALUE!</v>
      </c>
      <c r="F11" s="79" t="e">
        <f t="shared" si="0"/>
        <v>#VALUE!</v>
      </c>
      <c r="G11" s="79" t="e">
        <f t="shared" si="0"/>
        <v>#VALUE!</v>
      </c>
      <c r="H11" s="79" t="e">
        <f t="shared" si="0"/>
        <v>#VALUE!</v>
      </c>
      <c r="J11" s="7"/>
      <c r="K11" s="7"/>
      <c r="L11" s="7"/>
      <c r="M11" s="9"/>
      <c r="N11" s="9"/>
      <c r="O11" s="9"/>
    </row>
    <row r="12" spans="1:15" ht="13.2" customHeight="1">
      <c r="B12" s="91">
        <f>IF(H3="Sunday",1,IF(ISNUMBER(A12),A12+1,""))</f>
        <v>1</v>
      </c>
      <c r="C12" s="91">
        <f t="shared" ref="C12:H12" si="1">IF(AND(ISNUMBER(B12), B12&lt;28), B12+1, "")</f>
        <v>2</v>
      </c>
      <c r="D12" s="91">
        <f t="shared" si="1"/>
        <v>3</v>
      </c>
      <c r="E12" s="91">
        <f t="shared" si="1"/>
        <v>4</v>
      </c>
      <c r="F12" s="91">
        <f t="shared" si="1"/>
        <v>5</v>
      </c>
      <c r="G12" s="91">
        <f t="shared" si="1"/>
        <v>6</v>
      </c>
      <c r="H12" s="91">
        <f t="shared" si="1"/>
        <v>7</v>
      </c>
      <c r="J12" s="7"/>
      <c r="K12" s="7"/>
      <c r="L12" s="7"/>
      <c r="M12" s="9"/>
      <c r="N12" s="9"/>
      <c r="O12" s="9"/>
    </row>
    <row r="13" spans="1:15" ht="64.2" customHeight="1">
      <c r="B13" s="28"/>
      <c r="C13" s="21"/>
      <c r="D13" s="21"/>
      <c r="E13" s="21"/>
      <c r="F13" s="21"/>
      <c r="G13" s="21"/>
      <c r="H13" s="22"/>
      <c r="J13" s="7"/>
      <c r="K13" s="7"/>
      <c r="L13" s="7"/>
      <c r="M13" s="9"/>
      <c r="N13" s="9"/>
      <c r="O13" s="9"/>
    </row>
    <row r="14" spans="1:15" ht="13.2" customHeight="1">
      <c r="B14" s="79" t="e">
        <f>H11+1</f>
        <v>#VALUE!</v>
      </c>
      <c r="C14" s="79" t="e">
        <f t="shared" ref="C14:H14" si="2">B14+1</f>
        <v>#VALUE!</v>
      </c>
      <c r="D14" s="79" t="e">
        <f t="shared" si="2"/>
        <v>#VALUE!</v>
      </c>
      <c r="E14" s="79" t="e">
        <f t="shared" si="2"/>
        <v>#VALUE!</v>
      </c>
      <c r="F14" s="79" t="e">
        <f t="shared" si="2"/>
        <v>#VALUE!</v>
      </c>
      <c r="G14" s="79" t="e">
        <f t="shared" si="2"/>
        <v>#VALUE!</v>
      </c>
      <c r="H14" s="79" t="e">
        <f t="shared" si="2"/>
        <v>#VALUE!</v>
      </c>
      <c r="J14" s="7"/>
      <c r="K14" s="7"/>
      <c r="L14" s="7"/>
      <c r="M14" s="9"/>
      <c r="N14" s="9"/>
      <c r="O14" s="9"/>
    </row>
    <row r="15" spans="1:15" ht="13.2" customHeight="1">
      <c r="B15" s="91">
        <f>IF(AND(ISNUMBER(H12), H12&lt;28), H12+1, "")</f>
        <v>8</v>
      </c>
      <c r="C15" s="91">
        <f t="shared" ref="C15:H15" si="3">IF(AND(ISNUMBER(B15), B15&lt;28), B15+1, "")</f>
        <v>9</v>
      </c>
      <c r="D15" s="91">
        <f t="shared" si="3"/>
        <v>10</v>
      </c>
      <c r="E15" s="91">
        <f t="shared" si="3"/>
        <v>11</v>
      </c>
      <c r="F15" s="91">
        <f t="shared" si="3"/>
        <v>12</v>
      </c>
      <c r="G15" s="91">
        <f t="shared" si="3"/>
        <v>13</v>
      </c>
      <c r="H15" s="91">
        <f t="shared" si="3"/>
        <v>14</v>
      </c>
      <c r="J15" s="7"/>
      <c r="K15" s="7"/>
      <c r="L15" s="7"/>
      <c r="M15" s="11"/>
      <c r="N15" s="11"/>
      <c r="O15" s="11"/>
    </row>
    <row r="16" spans="1:15" ht="63" customHeight="1">
      <c r="B16" s="28"/>
      <c r="C16" s="21"/>
      <c r="D16" s="21"/>
      <c r="E16" s="21"/>
      <c r="F16" s="21"/>
      <c r="G16" s="21"/>
      <c r="H16" s="22"/>
      <c r="J16" s="7"/>
      <c r="K16" s="7"/>
      <c r="L16" s="7"/>
      <c r="M16" s="9"/>
      <c r="N16" s="9" t="s">
        <v>15</v>
      </c>
      <c r="O16" s="9"/>
    </row>
    <row r="17" spans="2:15" s="14" customFormat="1" ht="13.2" customHeight="1">
      <c r="B17" s="79" t="e">
        <f>H14+1</f>
        <v>#VALUE!</v>
      </c>
      <c r="C17" s="79" t="e">
        <f t="shared" ref="C17:H17" si="4">B17+1</f>
        <v>#VALUE!</v>
      </c>
      <c r="D17" s="79" t="e">
        <f t="shared" si="4"/>
        <v>#VALUE!</v>
      </c>
      <c r="E17" s="79" t="e">
        <f t="shared" si="4"/>
        <v>#VALUE!</v>
      </c>
      <c r="F17" s="79" t="e">
        <f t="shared" si="4"/>
        <v>#VALUE!</v>
      </c>
      <c r="G17" s="79" t="e">
        <f t="shared" si="4"/>
        <v>#VALUE!</v>
      </c>
      <c r="H17" s="79" t="e">
        <f t="shared" si="4"/>
        <v>#VALUE!</v>
      </c>
      <c r="J17" s="7"/>
      <c r="K17" s="7"/>
      <c r="L17" s="7"/>
      <c r="M17" s="15"/>
      <c r="N17" s="15"/>
      <c r="O17" s="15" t="s">
        <v>14</v>
      </c>
    </row>
    <row r="18" spans="2:15" ht="13.2" customHeight="1">
      <c r="B18" s="91">
        <f>IF(AND(ISNUMBER(H15), H15&lt;28), H15+1, "")</f>
        <v>15</v>
      </c>
      <c r="C18" s="91">
        <f t="shared" ref="C18:H18" si="5">IF(AND(ISNUMBER(B18), B18&lt;28), B18+1, "")</f>
        <v>16</v>
      </c>
      <c r="D18" s="91">
        <f t="shared" si="5"/>
        <v>17</v>
      </c>
      <c r="E18" s="91">
        <f t="shared" si="5"/>
        <v>18</v>
      </c>
      <c r="F18" s="91">
        <f t="shared" si="5"/>
        <v>19</v>
      </c>
      <c r="G18" s="91">
        <f t="shared" si="5"/>
        <v>20</v>
      </c>
      <c r="H18" s="91">
        <f t="shared" si="5"/>
        <v>21</v>
      </c>
      <c r="J18" s="7"/>
      <c r="K18" s="7"/>
      <c r="L18" s="7"/>
      <c r="M18" s="9"/>
      <c r="N18" s="9"/>
      <c r="O18" s="9"/>
    </row>
    <row r="19" spans="2:15" ht="63" customHeight="1">
      <c r="B19" s="28"/>
      <c r="C19" s="21"/>
      <c r="D19" s="21"/>
      <c r="E19" s="81"/>
      <c r="F19" s="21"/>
      <c r="G19" s="21"/>
      <c r="H19" s="22"/>
      <c r="J19" s="7"/>
      <c r="K19" s="7"/>
      <c r="L19" s="7"/>
      <c r="M19" s="9"/>
      <c r="N19" s="9"/>
      <c r="O19" s="9"/>
    </row>
    <row r="20" spans="2:15" s="14" customFormat="1" ht="13.2" customHeight="1">
      <c r="B20" s="79" t="e">
        <f>H17+1</f>
        <v>#VALUE!</v>
      </c>
      <c r="C20" s="79" t="e">
        <f t="shared" ref="C20:H20" si="6">B20+1</f>
        <v>#VALUE!</v>
      </c>
      <c r="D20" s="79" t="e">
        <f t="shared" si="6"/>
        <v>#VALUE!</v>
      </c>
      <c r="E20" s="79" t="e">
        <f t="shared" si="6"/>
        <v>#VALUE!</v>
      </c>
      <c r="F20" s="79" t="e">
        <f t="shared" si="6"/>
        <v>#VALUE!</v>
      </c>
      <c r="G20" s="79" t="e">
        <f t="shared" si="6"/>
        <v>#VALUE!</v>
      </c>
      <c r="H20" s="79" t="e">
        <f t="shared" si="6"/>
        <v>#VALUE!</v>
      </c>
      <c r="J20" s="7"/>
      <c r="K20" s="7"/>
      <c r="L20" s="7"/>
      <c r="M20" s="15"/>
      <c r="N20" s="15"/>
      <c r="O20" s="15" t="s">
        <v>14</v>
      </c>
    </row>
    <row r="21" spans="2:15" ht="13.2" customHeight="1">
      <c r="B21" s="91">
        <f>IF(AND(ISNUMBER(H18), H18&lt;28), H18+1, "")</f>
        <v>22</v>
      </c>
      <c r="C21" s="91">
        <f t="shared" ref="C21:H21" si="7">IF(AND(ISNUMBER(B21), B21&lt;28), B21+1, "")</f>
        <v>23</v>
      </c>
      <c r="D21" s="91">
        <f t="shared" si="7"/>
        <v>24</v>
      </c>
      <c r="E21" s="91">
        <f t="shared" si="7"/>
        <v>25</v>
      </c>
      <c r="F21" s="91">
        <f t="shared" si="7"/>
        <v>26</v>
      </c>
      <c r="G21" s="91">
        <f t="shared" si="7"/>
        <v>27</v>
      </c>
      <c r="H21" s="91">
        <f t="shared" si="7"/>
        <v>28</v>
      </c>
      <c r="J21" s="7"/>
      <c r="K21" s="7"/>
      <c r="L21" s="7"/>
      <c r="M21" s="9"/>
      <c r="N21" s="9"/>
      <c r="O21" s="9"/>
    </row>
    <row r="22" spans="2:15" ht="63" customHeight="1">
      <c r="B22" s="28"/>
      <c r="C22" s="83"/>
      <c r="D22" s="83"/>
      <c r="E22" s="83"/>
      <c r="F22" s="83"/>
      <c r="G22" s="83"/>
      <c r="H22" s="83"/>
      <c r="J22" s="7"/>
      <c r="K22" s="7"/>
      <c r="L22" s="7"/>
      <c r="M22" s="9"/>
      <c r="N22" s="9"/>
      <c r="O22" s="9"/>
    </row>
    <row r="23" spans="2:15" ht="13.2" customHeight="1">
      <c r="B23" s="34"/>
      <c r="C23" s="34"/>
      <c r="D23" s="34"/>
      <c r="E23" s="34"/>
      <c r="F23" s="144" t="s">
        <v>147</v>
      </c>
      <c r="G23" s="145"/>
      <c r="H23" s="145"/>
      <c r="I23" s="29" t="str">
        <f>IF(AND(ISNUMBER(K20), K20&lt;28), K20+1, "")</f>
        <v/>
      </c>
      <c r="J23" s="7"/>
      <c r="K23" s="7"/>
      <c r="L23" s="7"/>
      <c r="M23" s="9"/>
      <c r="N23" s="9"/>
      <c r="O23" s="9"/>
    </row>
    <row r="24" spans="2:15" ht="13.2" customHeight="1">
      <c r="B24" s="19" t="s">
        <v>265</v>
      </c>
      <c r="C24" s="20"/>
      <c r="D24" s="20"/>
      <c r="E24" s="20"/>
      <c r="F24" s="20"/>
      <c r="G24" s="20"/>
      <c r="H24" s="20"/>
      <c r="J24" s="7"/>
      <c r="K24" s="7"/>
      <c r="L24" s="7"/>
      <c r="M24" s="9"/>
      <c r="N24" s="9"/>
      <c r="O24" s="9"/>
    </row>
    <row r="25" spans="2:15" ht="64.2" customHeight="1">
      <c r="B25" s="129" t="s">
        <v>9</v>
      </c>
      <c r="C25" s="138"/>
      <c r="D25" s="139" t="s">
        <v>264</v>
      </c>
      <c r="E25" s="138"/>
      <c r="F25" s="96" t="s">
        <v>148</v>
      </c>
      <c r="G25" s="97" t="s">
        <v>299</v>
      </c>
      <c r="H25" s="72" t="s">
        <v>149</v>
      </c>
      <c r="J25" s="33"/>
      <c r="K25" s="33"/>
      <c r="L25" s="33"/>
      <c r="M25" s="9"/>
      <c r="N25" s="9"/>
      <c r="O25" s="9"/>
    </row>
    <row r="26" spans="2:15" ht="13.95" customHeight="1">
      <c r="B26" s="37" t="s">
        <v>137</v>
      </c>
      <c r="C26" s="34"/>
      <c r="D26" s="34"/>
      <c r="E26" s="34"/>
      <c r="F26" s="34"/>
      <c r="H26" s="33"/>
      <c r="I26" s="33"/>
      <c r="J26" s="33"/>
    </row>
    <row r="27" spans="2:15" ht="16.5" customHeight="1"/>
    <row r="28" spans="2:15" ht="16.5" customHeight="1">
      <c r="G28" s="5"/>
    </row>
    <row r="29" spans="2:15" ht="56.25" customHeight="1"/>
    <row r="30" spans="2:15" ht="16.5" customHeight="1">
      <c r="B30" s="2"/>
    </row>
    <row r="31" spans="2:15" ht="16.5" customHeight="1"/>
    <row r="32" spans="2:15" ht="56.25" customHeight="1"/>
    <row r="33" ht="16.5" customHeight="1"/>
    <row r="34" ht="16.5" customHeight="1"/>
    <row r="35" ht="56.25" customHeight="1"/>
    <row r="36" ht="16.5" customHeight="1"/>
    <row r="37" ht="16.5" customHeight="1"/>
    <row r="38" ht="57" customHeight="1"/>
    <row r="39" ht="16.5" customHeight="1"/>
  </sheetData>
  <mergeCells count="6">
    <mergeCell ref="B1:H1"/>
    <mergeCell ref="B2:H2"/>
    <mergeCell ref="F23:H23"/>
    <mergeCell ref="B25:C25"/>
    <mergeCell ref="D25:E25"/>
    <mergeCell ref="C3:D3"/>
  </mergeCells>
  <conditionalFormatting sqref="I10 B11:H11 B14:H14 B17:H17 I20 C13:D13">
    <cfRule type="expression" dxfId="6" priority="7">
      <formula>MONTH(B10)&lt;&gt;OptionCalendrier1mois</formula>
    </cfRule>
  </conditionalFormatting>
  <conditionalFormatting sqref="C12:H12">
    <cfRule type="expression" dxfId="5" priority="6">
      <formula>MONTH(C12)&lt;&gt;OptionCalendrier1mois</formula>
    </cfRule>
  </conditionalFormatting>
  <conditionalFormatting sqref="B15:H15">
    <cfRule type="expression" dxfId="4" priority="5">
      <formula>MONTH(B15)&lt;&gt;OptionCalendrier1mois</formula>
    </cfRule>
  </conditionalFormatting>
  <conditionalFormatting sqref="B18:H18">
    <cfRule type="expression" dxfId="3" priority="4">
      <formula>MONTH(B18)&lt;&gt;OptionCalendrier1mois</formula>
    </cfRule>
  </conditionalFormatting>
  <conditionalFormatting sqref="C21:H21">
    <cfRule type="expression" dxfId="2" priority="1">
      <formula>MONTH(C21)&lt;&gt;OptionCalendrier1mois</formula>
    </cfRule>
  </conditionalFormatting>
  <conditionalFormatting sqref="I23 B20:H20">
    <cfRule type="expression" dxfId="1" priority="3">
      <formula>MONTH(B20)&lt;&gt;OptionCalendrier1mois</formula>
    </cfRule>
  </conditionalFormatting>
  <conditionalFormatting sqref="B21">
    <cfRule type="expression" dxfId="0" priority="2">
      <formula>MONTH(B21)&lt;&gt;OptionCalendrier1mois</formula>
    </cfRule>
  </conditionalFormatting>
  <dataValidations count="3">
    <dataValidation allowBlank="1" showDropDown="1" showInputMessage="1" showErrorMessage="1" sqref="H3" xr:uid="{09CB5D9F-A737-4F82-8C1C-E0527AE1E7B2}"/>
    <dataValidation allowBlank="1" showInputMessage="1" prompt="Date" sqref="B8:H9" xr:uid="{4B7E3A62-7821-4621-B190-EF63AD100322}"/>
    <dataValidation allowBlank="1" showInputMessage="1" prompt="Add daily notes here" sqref="B22 B19 B16 B13 B10" xr:uid="{C8ABF397-C381-4AA8-8B43-30D0D0E46880}"/>
  </dataValidations>
  <hyperlinks>
    <hyperlink ref="J5" location="'Cover - Eng'!A1" display="Return to the Home Page" xr:uid="{0B062E9A-9E77-4B30-B777-BFA16AB8DEBF}"/>
  </hyperlinks>
  <printOptions horizontalCentered="1" verticalCentered="1"/>
  <pageMargins left="0.23622047244094491" right="0.23622047244094491" top="0" bottom="0" header="0.31496062992125984" footer="0.31496062992125984"/>
  <pageSetup fitToHeight="0" orientation="portrait" r:id="rId1"/>
  <headerFooter alignWithMargins="0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81E9DD69C586547B3D504CB831D31A0" ma:contentTypeVersion="13" ma:contentTypeDescription="Create a new document." ma:contentTypeScope="" ma:versionID="ccf51200bd311c788e0fa016e8cef8ad">
  <xsd:schema xmlns:xsd="http://www.w3.org/2001/XMLSchema" xmlns:xs="http://www.w3.org/2001/XMLSchema" xmlns:p="http://schemas.microsoft.com/office/2006/metadata/properties" xmlns:ns3="314ae702-042a-41c4-a22d-1ebd983bfb62" xmlns:ns4="e25b502e-bd3b-40ab-ba07-4c77e1e3d67d" targetNamespace="http://schemas.microsoft.com/office/2006/metadata/properties" ma:root="true" ma:fieldsID="8e629fae8a28ede81645c590f6de5ef0" ns3:_="" ns4:_="">
    <xsd:import namespace="314ae702-042a-41c4-a22d-1ebd983bfb62"/>
    <xsd:import namespace="e25b502e-bd3b-40ab-ba07-4c77e1e3d67d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14ae702-042a-41c4-a22d-1ebd983bfb62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6" nillable="true" ma:displayName="Location" ma:internalName="MediaServiceLocation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25b502e-bd3b-40ab-ba07-4c77e1e3d67d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4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B524BDC5-0265-4F1D-A625-3A631B9296F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314ae702-042a-41c4-a22d-1ebd983bfb62"/>
    <ds:schemaRef ds:uri="e25b502e-bd3b-40ab-ba07-4c77e1e3d67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6D074415-7D87-407D-BE59-B98D3CFE1283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CAA7FF58-CC8A-4293-A0B7-6FD238978DED}">
  <ds:schemaRefs>
    <ds:schemaRef ds:uri="http://purl.org/dc/dcmitype/"/>
    <ds:schemaRef ds:uri="http://schemas.microsoft.com/office/2006/documentManagement/types"/>
    <ds:schemaRef ds:uri="http://schemas.microsoft.com/office/2006/metadata/properties"/>
    <ds:schemaRef ds:uri="314ae702-042a-41c4-a22d-1ebd983bfb62"/>
    <ds:schemaRef ds:uri="http://purl.org/dc/terms/"/>
    <ds:schemaRef ds:uri="http://schemas.openxmlformats.org/package/2006/metadata/core-properties"/>
    <ds:schemaRef ds:uri="http://schemas.microsoft.com/office/infopath/2007/PartnerControls"/>
    <ds:schemaRef ds:uri="e25b502e-bd3b-40ab-ba07-4c77e1e3d67d"/>
    <ds:schemaRef ds:uri="http://www.w3.org/XML/1998/namespace"/>
    <ds:schemaRef ds:uri="http://purl.org/dc/elements/1.1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198</vt:i4>
      </vt:variant>
      <vt:variant>
        <vt:lpstr>Named Ranges</vt:lpstr>
      </vt:variant>
      <vt:variant>
        <vt:i4>392</vt:i4>
      </vt:variant>
    </vt:vector>
  </HeadingPairs>
  <TitlesOfParts>
    <vt:vector size="590" baseType="lpstr">
      <vt:lpstr>Cover - Eng</vt:lpstr>
      <vt:lpstr>Cover</vt:lpstr>
      <vt:lpstr>DRD 1-2 Lun</vt:lpstr>
      <vt:lpstr>DRD 1-2 Mar</vt:lpstr>
      <vt:lpstr>DRD 1-2 Mer</vt:lpstr>
      <vt:lpstr>DRD 1-2 Jeu</vt:lpstr>
      <vt:lpstr>DRD 1-2 Ven</vt:lpstr>
      <vt:lpstr>DRD 1-2 Sam</vt:lpstr>
      <vt:lpstr>DRD 1-2 Dim</vt:lpstr>
      <vt:lpstr>DRD 3-6 Lun</vt:lpstr>
      <vt:lpstr>DRD 3-6 Mar</vt:lpstr>
      <vt:lpstr>DRD 3-6 Mer</vt:lpstr>
      <vt:lpstr>DRD 3-6 Jeu</vt:lpstr>
      <vt:lpstr>DRD 3-6 Ven</vt:lpstr>
      <vt:lpstr>DRD 3-6 Sam</vt:lpstr>
      <vt:lpstr>DRD 3-6 Dim</vt:lpstr>
      <vt:lpstr>DRD 7+ Lun</vt:lpstr>
      <vt:lpstr>DRD 7+ Mar</vt:lpstr>
      <vt:lpstr>DRD 7+ Mer</vt:lpstr>
      <vt:lpstr>DRD 7+ Jeu</vt:lpstr>
      <vt:lpstr>DRD 7+ Ven</vt:lpstr>
      <vt:lpstr>DRD 7+ Sam</vt:lpstr>
      <vt:lpstr>DRD 7+ Dim</vt:lpstr>
      <vt:lpstr>DRD 1-2 Mon</vt:lpstr>
      <vt:lpstr>DRD 1-2 Tue</vt:lpstr>
      <vt:lpstr>DRD 1-2 Wed</vt:lpstr>
      <vt:lpstr>DRD 1-2 Thu</vt:lpstr>
      <vt:lpstr>DRD 1-2 Fri</vt:lpstr>
      <vt:lpstr>DRD 1-2 Sat</vt:lpstr>
      <vt:lpstr>DRD 1-2 Sun</vt:lpstr>
      <vt:lpstr>DRD 3-6 Mon</vt:lpstr>
      <vt:lpstr>DRD 3-6 Tue</vt:lpstr>
      <vt:lpstr>DRD 3-6 Wed</vt:lpstr>
      <vt:lpstr>DRD 3-6 Thu</vt:lpstr>
      <vt:lpstr>DRD 3-6 Fri</vt:lpstr>
      <vt:lpstr>DRD 3-6 Sat</vt:lpstr>
      <vt:lpstr>DRD 3-6 Sun</vt:lpstr>
      <vt:lpstr>DRD 7+ Mon</vt:lpstr>
      <vt:lpstr>DRD 7+ Tue</vt:lpstr>
      <vt:lpstr>DRD 7+ Wed</vt:lpstr>
      <vt:lpstr>DRD 7+ Thu</vt:lpstr>
      <vt:lpstr>DRD 7+ Fri</vt:lpstr>
      <vt:lpstr>DRD 7+ Sat</vt:lpstr>
      <vt:lpstr>DRD 7+ Sun</vt:lpstr>
      <vt:lpstr>DVMP C1 1-21 Lun</vt:lpstr>
      <vt:lpstr>DVMP C1 1-21 Mar</vt:lpstr>
      <vt:lpstr>DVMP C1 1-21 Mer</vt:lpstr>
      <vt:lpstr>DVMP C1 1-21 Jeu</vt:lpstr>
      <vt:lpstr>DVMP C1 1-21 Ven</vt:lpstr>
      <vt:lpstr>DVMP C1 1-21 Sam</vt:lpstr>
      <vt:lpstr>DVMP C1 1-21 Dim</vt:lpstr>
      <vt:lpstr>DVMP C1 22-42 Lun</vt:lpstr>
      <vt:lpstr>DVMP C1 22-42 Mar</vt:lpstr>
      <vt:lpstr>DVMP C1 22-42 Mer</vt:lpstr>
      <vt:lpstr>DVMP C1 22-42 Jeu</vt:lpstr>
      <vt:lpstr>DVMP C1 22-42 Ven</vt:lpstr>
      <vt:lpstr>DVMP C1 22-42 Sam</vt:lpstr>
      <vt:lpstr>DVMP C1 22-42 Dim</vt:lpstr>
      <vt:lpstr>DVMP C2 1-21 Lun</vt:lpstr>
      <vt:lpstr>DVMP C2 1-21 Mar</vt:lpstr>
      <vt:lpstr>DVMP C2 1-21 Mer</vt:lpstr>
      <vt:lpstr>DVMP C2 1-21 Jeu</vt:lpstr>
      <vt:lpstr>DVMP C2 1-21 Ven</vt:lpstr>
      <vt:lpstr>DVMP C2 1-21 Sam</vt:lpstr>
      <vt:lpstr>DVMP C2 1-21 Dim</vt:lpstr>
      <vt:lpstr>DVMP C2 22-42 Lun</vt:lpstr>
      <vt:lpstr>DVMP C2 22-42 Mar</vt:lpstr>
      <vt:lpstr>DVMP C2 22-42 Mer</vt:lpstr>
      <vt:lpstr>DVMP C2 22-42 Jeu</vt:lpstr>
      <vt:lpstr>DVMP C2 22-42 Ven</vt:lpstr>
      <vt:lpstr>DVMP C2 22-42 Sam</vt:lpstr>
      <vt:lpstr>DVMP C2 22-42 Dim</vt:lpstr>
      <vt:lpstr>DVMP C10+ Lun</vt:lpstr>
      <vt:lpstr>DVMP C10+ Mar</vt:lpstr>
      <vt:lpstr>DVMP C10+ Mer</vt:lpstr>
      <vt:lpstr>DVMP C10+ Jeu</vt:lpstr>
      <vt:lpstr>DVMP C10+ Ven</vt:lpstr>
      <vt:lpstr>DVMP C10+ Sam</vt:lpstr>
      <vt:lpstr>DVMP C10+ Dim</vt:lpstr>
      <vt:lpstr>DVMP C1 1-21 Mon</vt:lpstr>
      <vt:lpstr>DVMP C1 1-21 Tue</vt:lpstr>
      <vt:lpstr>DVMP C1 1-21 Wed</vt:lpstr>
      <vt:lpstr>DVMP C1 1-21 Thu</vt:lpstr>
      <vt:lpstr>DVMP C1 1-21 Fri</vt:lpstr>
      <vt:lpstr>DVMP C1 1-21 Sat</vt:lpstr>
      <vt:lpstr>DVMP C1 1-21 Sun</vt:lpstr>
      <vt:lpstr>DVMP C2 1-21 Mon</vt:lpstr>
      <vt:lpstr>DVMP C2 1-21 Tue</vt:lpstr>
      <vt:lpstr>DVMP C2 1-21 Wed</vt:lpstr>
      <vt:lpstr>DVMP C2 1-21 Thu</vt:lpstr>
      <vt:lpstr>DVMP C2 1-21 Fri</vt:lpstr>
      <vt:lpstr>DVMP C2 1-21 Sat</vt:lpstr>
      <vt:lpstr>DVMP C2 1-21 Sun</vt:lpstr>
      <vt:lpstr>DVMP C1 22-42 Mon</vt:lpstr>
      <vt:lpstr>DVMP C1 22-42 Tue</vt:lpstr>
      <vt:lpstr>DVMP C1 22-42 Wed</vt:lpstr>
      <vt:lpstr>DVMP C1 22-42 Thu</vt:lpstr>
      <vt:lpstr>DVMP C1 22-42 Fri</vt:lpstr>
      <vt:lpstr>DVMP C1 22-42 Sat</vt:lpstr>
      <vt:lpstr>DVMP C1 22-42 Sun</vt:lpstr>
      <vt:lpstr>DVMP C2 22-42 Mon</vt:lpstr>
      <vt:lpstr>DVMP C2 22-42 Tue</vt:lpstr>
      <vt:lpstr>DVMP C2 22-42 Wed</vt:lpstr>
      <vt:lpstr>DVMP C2 22-42 Thu</vt:lpstr>
      <vt:lpstr>DVMP C2 22-42 Fri</vt:lpstr>
      <vt:lpstr>DVMP C2 22-42 Sat</vt:lpstr>
      <vt:lpstr>DVMP C2 22-42 Sun</vt:lpstr>
      <vt:lpstr>DVMP C10+ Mon</vt:lpstr>
      <vt:lpstr>DVMP C10+ Tue</vt:lpstr>
      <vt:lpstr>DVMP C10+ Wed</vt:lpstr>
      <vt:lpstr>DVMP C10+ Thu</vt:lpstr>
      <vt:lpstr>DVMP C10+ Fri</vt:lpstr>
      <vt:lpstr>DVMP C10+ Sat</vt:lpstr>
      <vt:lpstr>DVMP C10+ Sun</vt:lpstr>
      <vt:lpstr>DVD C1-2 Lun</vt:lpstr>
      <vt:lpstr>DVD C1-2 Mar</vt:lpstr>
      <vt:lpstr>DVD C1-2 Mer</vt:lpstr>
      <vt:lpstr>DVD C1-2 Jeu</vt:lpstr>
      <vt:lpstr>DVD C1-2 Ven</vt:lpstr>
      <vt:lpstr>DVD C1-2 Sam</vt:lpstr>
      <vt:lpstr>DVD C1-2 Dim</vt:lpstr>
      <vt:lpstr>DVD C3-6 Lun</vt:lpstr>
      <vt:lpstr>DVD C3-6 Mar</vt:lpstr>
      <vt:lpstr>DVD C3-6 Mer</vt:lpstr>
      <vt:lpstr>DVD C3-6 Jeu</vt:lpstr>
      <vt:lpstr>DVD C3-6 Ven</vt:lpstr>
      <vt:lpstr>DVD C3-6 Sam</vt:lpstr>
      <vt:lpstr>DVD C3-6 Dim</vt:lpstr>
      <vt:lpstr>DVD C7+ Lun</vt:lpstr>
      <vt:lpstr>DVD C7+ Mar</vt:lpstr>
      <vt:lpstr>DVD C7+ Mer</vt:lpstr>
      <vt:lpstr>DVD C7+ Jeu</vt:lpstr>
      <vt:lpstr>DVD C7+ Ven</vt:lpstr>
      <vt:lpstr>DVD C7+ Sam</vt:lpstr>
      <vt:lpstr>DVD C7+ Dim</vt:lpstr>
      <vt:lpstr>DVD C1-3 Lun</vt:lpstr>
      <vt:lpstr>DVD C1-3 Mar</vt:lpstr>
      <vt:lpstr>DVD C1-3 Mer</vt:lpstr>
      <vt:lpstr>DVD C1-3 Jeu</vt:lpstr>
      <vt:lpstr>DVD C1-3 Ven</vt:lpstr>
      <vt:lpstr>DVD C1-3 Sam</vt:lpstr>
      <vt:lpstr>DVD C1-3 Dim</vt:lpstr>
      <vt:lpstr>DVD C4-8 Lun</vt:lpstr>
      <vt:lpstr>DVD C4-8 Mar</vt:lpstr>
      <vt:lpstr>DVD C4-8 Mer</vt:lpstr>
      <vt:lpstr>DVD C4-8 Jeu</vt:lpstr>
      <vt:lpstr>DVD C4-8 Ven</vt:lpstr>
      <vt:lpstr>DVD C4-8 Sam</vt:lpstr>
      <vt:lpstr>DVD C4-8 Dim</vt:lpstr>
      <vt:lpstr>DVD C9+ Lun</vt:lpstr>
      <vt:lpstr>DVD C9+ Mar</vt:lpstr>
      <vt:lpstr>DVD C9+ Mer</vt:lpstr>
      <vt:lpstr>DVD C9+ Jeu</vt:lpstr>
      <vt:lpstr>DVD C9+ Ven</vt:lpstr>
      <vt:lpstr>DVD C9+ Sam</vt:lpstr>
      <vt:lpstr>DVD C9+ Dim</vt:lpstr>
      <vt:lpstr>DVD C1-2 Mon</vt:lpstr>
      <vt:lpstr>DVD C1-2 Tue</vt:lpstr>
      <vt:lpstr>DVD C1-2 Wed</vt:lpstr>
      <vt:lpstr>DVD C1-2 Thu</vt:lpstr>
      <vt:lpstr>DVD C1-2 Fri</vt:lpstr>
      <vt:lpstr>DVD C1-2 Sat</vt:lpstr>
      <vt:lpstr>DVD C1-2 Sun</vt:lpstr>
      <vt:lpstr>DVD C3-6 Mon</vt:lpstr>
      <vt:lpstr>DVD C3-6 Tue</vt:lpstr>
      <vt:lpstr>DVD C3-6 Wed</vt:lpstr>
      <vt:lpstr>DVD C3-6 Thu</vt:lpstr>
      <vt:lpstr>DVD C3-6 Fri</vt:lpstr>
      <vt:lpstr>DVD C3-6 Sat</vt:lpstr>
      <vt:lpstr>DVD C3-6 Sun</vt:lpstr>
      <vt:lpstr>DVD C7+ Mon</vt:lpstr>
      <vt:lpstr>DVD C7+ Tue</vt:lpstr>
      <vt:lpstr>DVD C7+ Wed</vt:lpstr>
      <vt:lpstr>DVD C7+ Thu</vt:lpstr>
      <vt:lpstr>DVD C7+ Fri</vt:lpstr>
      <vt:lpstr>DVD C7+ Sat</vt:lpstr>
      <vt:lpstr>DVD C7+ Sun</vt:lpstr>
      <vt:lpstr>DVD C1-3 Mon</vt:lpstr>
      <vt:lpstr>DVD C1-3 Tue</vt:lpstr>
      <vt:lpstr>DVD C1-3 Wed</vt:lpstr>
      <vt:lpstr>DVD C1-3 Thu</vt:lpstr>
      <vt:lpstr>DVD C1-3 Fri</vt:lpstr>
      <vt:lpstr>DVD C1-3 Sat</vt:lpstr>
      <vt:lpstr>DVD C1-3 Sun</vt:lpstr>
      <vt:lpstr>DVD C4-8 Mon</vt:lpstr>
      <vt:lpstr>DVD C4-8 Tue</vt:lpstr>
      <vt:lpstr>DVD C4-8 Wed</vt:lpstr>
      <vt:lpstr>DVD C4-8 Thu</vt:lpstr>
      <vt:lpstr>DVD C4-8 Fri</vt:lpstr>
      <vt:lpstr>DVD C4-8 Sat</vt:lpstr>
      <vt:lpstr>DVD C4-8 Sun</vt:lpstr>
      <vt:lpstr>DVD C9+ Mon</vt:lpstr>
      <vt:lpstr>DVD C9+ Tue</vt:lpstr>
      <vt:lpstr>DVD C9+ Wed</vt:lpstr>
      <vt:lpstr>DVD C9+ Thu</vt:lpstr>
      <vt:lpstr>DVD C9+ Fri</vt:lpstr>
      <vt:lpstr>DVD C9+ Sat</vt:lpstr>
      <vt:lpstr>DVD C9+ Sun</vt:lpstr>
      <vt:lpstr>'DRD 1-2 Dim'!Calendrier1mois</vt:lpstr>
      <vt:lpstr>'DRD 1-2 Fri'!Calendrier1mois</vt:lpstr>
      <vt:lpstr>'DRD 1-2 Jeu'!Calendrier1mois</vt:lpstr>
      <vt:lpstr>'DRD 1-2 Lun'!Calendrier1mois</vt:lpstr>
      <vt:lpstr>'DRD 1-2 Mar'!Calendrier1mois</vt:lpstr>
      <vt:lpstr>'DRD 1-2 Mer'!Calendrier1mois</vt:lpstr>
      <vt:lpstr>'DRD 1-2 Mon'!Calendrier1mois</vt:lpstr>
      <vt:lpstr>'DRD 1-2 Sam'!Calendrier1mois</vt:lpstr>
      <vt:lpstr>'DRD 1-2 Sat'!Calendrier1mois</vt:lpstr>
      <vt:lpstr>'DRD 1-2 Sun'!Calendrier1mois</vt:lpstr>
      <vt:lpstr>'DRD 1-2 Thu'!Calendrier1mois</vt:lpstr>
      <vt:lpstr>'DRD 1-2 Tue'!Calendrier1mois</vt:lpstr>
      <vt:lpstr>'DRD 1-2 Ven'!Calendrier1mois</vt:lpstr>
      <vt:lpstr>'DRD 1-2 Wed'!Calendrier1mois</vt:lpstr>
      <vt:lpstr>'DRD 3-6 Dim'!Calendrier1mois</vt:lpstr>
      <vt:lpstr>'DRD 3-6 Fri'!Calendrier1mois</vt:lpstr>
      <vt:lpstr>'DRD 3-6 Jeu'!Calendrier1mois</vt:lpstr>
      <vt:lpstr>'DRD 3-6 Lun'!Calendrier1mois</vt:lpstr>
      <vt:lpstr>'DRD 3-6 Mar'!Calendrier1mois</vt:lpstr>
      <vt:lpstr>'DRD 3-6 Mer'!Calendrier1mois</vt:lpstr>
      <vt:lpstr>'DRD 3-6 Mon'!Calendrier1mois</vt:lpstr>
      <vt:lpstr>'DRD 3-6 Sam'!Calendrier1mois</vt:lpstr>
      <vt:lpstr>'DRD 3-6 Sat'!Calendrier1mois</vt:lpstr>
      <vt:lpstr>'DRD 3-6 Sun'!Calendrier1mois</vt:lpstr>
      <vt:lpstr>'DRD 3-6 Thu'!Calendrier1mois</vt:lpstr>
      <vt:lpstr>'DRD 3-6 Tue'!Calendrier1mois</vt:lpstr>
      <vt:lpstr>'DRD 3-6 Ven'!Calendrier1mois</vt:lpstr>
      <vt:lpstr>'DRD 3-6 Wed'!Calendrier1mois</vt:lpstr>
      <vt:lpstr>'DRD 7+ Dim'!Calendrier1mois</vt:lpstr>
      <vt:lpstr>'DRD 7+ Fri'!Calendrier1mois</vt:lpstr>
      <vt:lpstr>'DRD 7+ Jeu'!Calendrier1mois</vt:lpstr>
      <vt:lpstr>'DRD 7+ Lun'!Calendrier1mois</vt:lpstr>
      <vt:lpstr>'DRD 7+ Mar'!Calendrier1mois</vt:lpstr>
      <vt:lpstr>'DRD 7+ Mer'!Calendrier1mois</vt:lpstr>
      <vt:lpstr>'DRD 7+ Mon'!Calendrier1mois</vt:lpstr>
      <vt:lpstr>'DRD 7+ Sam'!Calendrier1mois</vt:lpstr>
      <vt:lpstr>'DRD 7+ Sat'!Calendrier1mois</vt:lpstr>
      <vt:lpstr>'DRD 7+ Sun'!Calendrier1mois</vt:lpstr>
      <vt:lpstr>'DRD 7+ Thu'!Calendrier1mois</vt:lpstr>
      <vt:lpstr>'DRD 7+ Tue'!Calendrier1mois</vt:lpstr>
      <vt:lpstr>'DRD 7+ Ven'!Calendrier1mois</vt:lpstr>
      <vt:lpstr>'DRD 7+ Wed'!Calendrier1mois</vt:lpstr>
      <vt:lpstr>'DVD C1-2 Dim'!Calendrier1mois</vt:lpstr>
      <vt:lpstr>'DVD C1-2 Fri'!Calendrier1mois</vt:lpstr>
      <vt:lpstr>'DVD C1-2 Jeu'!Calendrier1mois</vt:lpstr>
      <vt:lpstr>'DVD C1-2 Lun'!Calendrier1mois</vt:lpstr>
      <vt:lpstr>'DVD C1-2 Mar'!Calendrier1mois</vt:lpstr>
      <vt:lpstr>'DVD C1-2 Mer'!Calendrier1mois</vt:lpstr>
      <vt:lpstr>'DVD C1-2 Mon'!Calendrier1mois</vt:lpstr>
      <vt:lpstr>'DVD C1-2 Sam'!Calendrier1mois</vt:lpstr>
      <vt:lpstr>'DVD C1-2 Sat'!Calendrier1mois</vt:lpstr>
      <vt:lpstr>'DVD C1-2 Sun'!Calendrier1mois</vt:lpstr>
      <vt:lpstr>'DVD C1-2 Thu'!Calendrier1mois</vt:lpstr>
      <vt:lpstr>'DVD C1-2 Tue'!Calendrier1mois</vt:lpstr>
      <vt:lpstr>'DVD C1-2 Ven'!Calendrier1mois</vt:lpstr>
      <vt:lpstr>'DVD C1-2 Wed'!Calendrier1mois</vt:lpstr>
      <vt:lpstr>'DVD C1-3 Dim'!Calendrier1mois</vt:lpstr>
      <vt:lpstr>'DVD C1-3 Fri'!Calendrier1mois</vt:lpstr>
      <vt:lpstr>'DVD C1-3 Jeu'!Calendrier1mois</vt:lpstr>
      <vt:lpstr>'DVD C1-3 Lun'!Calendrier1mois</vt:lpstr>
      <vt:lpstr>'DVD C1-3 Mar'!Calendrier1mois</vt:lpstr>
      <vt:lpstr>'DVD C1-3 Mer'!Calendrier1mois</vt:lpstr>
      <vt:lpstr>'DVD C1-3 Mon'!Calendrier1mois</vt:lpstr>
      <vt:lpstr>'DVD C1-3 Sam'!Calendrier1mois</vt:lpstr>
      <vt:lpstr>'DVD C1-3 Sat'!Calendrier1mois</vt:lpstr>
      <vt:lpstr>'DVD C1-3 Sun'!Calendrier1mois</vt:lpstr>
      <vt:lpstr>'DVD C1-3 Thu'!Calendrier1mois</vt:lpstr>
      <vt:lpstr>'DVD C1-3 Tue'!Calendrier1mois</vt:lpstr>
      <vt:lpstr>'DVD C1-3 Ven'!Calendrier1mois</vt:lpstr>
      <vt:lpstr>'DVD C1-3 Wed'!Calendrier1mois</vt:lpstr>
      <vt:lpstr>'DVD C3-6 Dim'!Calendrier1mois</vt:lpstr>
      <vt:lpstr>'DVD C3-6 Fri'!Calendrier1mois</vt:lpstr>
      <vt:lpstr>'DVD C3-6 Jeu'!Calendrier1mois</vt:lpstr>
      <vt:lpstr>'DVD C3-6 Lun'!Calendrier1mois</vt:lpstr>
      <vt:lpstr>'DVD C3-6 Mar'!Calendrier1mois</vt:lpstr>
      <vt:lpstr>'DVD C3-6 Mer'!Calendrier1mois</vt:lpstr>
      <vt:lpstr>'DVD C3-6 Mon'!Calendrier1mois</vt:lpstr>
      <vt:lpstr>'DVD C3-6 Sam'!Calendrier1mois</vt:lpstr>
      <vt:lpstr>'DVD C3-6 Sat'!Calendrier1mois</vt:lpstr>
      <vt:lpstr>'DVD C3-6 Sun'!Calendrier1mois</vt:lpstr>
      <vt:lpstr>'DVD C3-6 Thu'!Calendrier1mois</vt:lpstr>
      <vt:lpstr>'DVD C3-6 Tue'!Calendrier1mois</vt:lpstr>
      <vt:lpstr>'DVD C3-6 Ven'!Calendrier1mois</vt:lpstr>
      <vt:lpstr>'DVD C3-6 Wed'!Calendrier1mois</vt:lpstr>
      <vt:lpstr>'DVD C4-8 Dim'!Calendrier1mois</vt:lpstr>
      <vt:lpstr>'DVD C4-8 Fri'!Calendrier1mois</vt:lpstr>
      <vt:lpstr>'DVD C4-8 Jeu'!Calendrier1mois</vt:lpstr>
      <vt:lpstr>'DVD C4-8 Lun'!Calendrier1mois</vt:lpstr>
      <vt:lpstr>'DVD C4-8 Mar'!Calendrier1mois</vt:lpstr>
      <vt:lpstr>'DVD C4-8 Mer'!Calendrier1mois</vt:lpstr>
      <vt:lpstr>'DVD C4-8 Mon'!Calendrier1mois</vt:lpstr>
      <vt:lpstr>'DVD C4-8 Sam'!Calendrier1mois</vt:lpstr>
      <vt:lpstr>'DVD C4-8 Sat'!Calendrier1mois</vt:lpstr>
      <vt:lpstr>'DVD C4-8 Sun'!Calendrier1mois</vt:lpstr>
      <vt:lpstr>'DVD C4-8 Thu'!Calendrier1mois</vt:lpstr>
      <vt:lpstr>'DVD C4-8 Tue'!Calendrier1mois</vt:lpstr>
      <vt:lpstr>'DVD C4-8 Ven'!Calendrier1mois</vt:lpstr>
      <vt:lpstr>'DVD C4-8 Wed'!Calendrier1mois</vt:lpstr>
      <vt:lpstr>'DVD C7+ Dim'!Calendrier1mois</vt:lpstr>
      <vt:lpstr>'DVD C7+ Fri'!Calendrier1mois</vt:lpstr>
      <vt:lpstr>'DVD C7+ Jeu'!Calendrier1mois</vt:lpstr>
      <vt:lpstr>'DVD C7+ Lun'!Calendrier1mois</vt:lpstr>
      <vt:lpstr>'DVD C7+ Mar'!Calendrier1mois</vt:lpstr>
      <vt:lpstr>'DVD C7+ Mer'!Calendrier1mois</vt:lpstr>
      <vt:lpstr>'DVD C7+ Mon'!Calendrier1mois</vt:lpstr>
      <vt:lpstr>'DVD C7+ Sam'!Calendrier1mois</vt:lpstr>
      <vt:lpstr>'DVD C7+ Sat'!Calendrier1mois</vt:lpstr>
      <vt:lpstr>'DVD C7+ Sun'!Calendrier1mois</vt:lpstr>
      <vt:lpstr>'DVD C7+ Thu'!Calendrier1mois</vt:lpstr>
      <vt:lpstr>'DVD C7+ Tue'!Calendrier1mois</vt:lpstr>
      <vt:lpstr>'DVD C7+ Ven'!Calendrier1mois</vt:lpstr>
      <vt:lpstr>'DVD C7+ Wed'!Calendrier1mois</vt:lpstr>
      <vt:lpstr>'DVD C9+ Dim'!Calendrier1mois</vt:lpstr>
      <vt:lpstr>'DVD C9+ Fri'!Calendrier1mois</vt:lpstr>
      <vt:lpstr>'DVD C9+ Jeu'!Calendrier1mois</vt:lpstr>
      <vt:lpstr>'DVD C9+ Lun'!Calendrier1mois</vt:lpstr>
      <vt:lpstr>'DVD C9+ Mar'!Calendrier1mois</vt:lpstr>
      <vt:lpstr>'DVD C9+ Mer'!Calendrier1mois</vt:lpstr>
      <vt:lpstr>'DVD C9+ Mon'!Calendrier1mois</vt:lpstr>
      <vt:lpstr>'DVD C9+ Sam'!Calendrier1mois</vt:lpstr>
      <vt:lpstr>'DVD C9+ Sat'!Calendrier1mois</vt:lpstr>
      <vt:lpstr>'DVD C9+ Sun'!Calendrier1mois</vt:lpstr>
      <vt:lpstr>'DVD C9+ Thu'!Calendrier1mois</vt:lpstr>
      <vt:lpstr>'DVD C9+ Tue'!Calendrier1mois</vt:lpstr>
      <vt:lpstr>'DVD C9+ Ven'!Calendrier1mois</vt:lpstr>
      <vt:lpstr>'DVD C9+ Wed'!Calendrier1mois</vt:lpstr>
      <vt:lpstr>'DVMP C1 1-21 Dim'!Calendrier1mois</vt:lpstr>
      <vt:lpstr>'DVMP C1 1-21 Fri'!Calendrier1mois</vt:lpstr>
      <vt:lpstr>'DVMP C1 1-21 Jeu'!Calendrier1mois</vt:lpstr>
      <vt:lpstr>'DVMP C1 1-21 Lun'!Calendrier1mois</vt:lpstr>
      <vt:lpstr>'DVMP C1 1-21 Mar'!Calendrier1mois</vt:lpstr>
      <vt:lpstr>'DVMP C1 1-21 Mer'!Calendrier1mois</vt:lpstr>
      <vt:lpstr>'DVMP C1 1-21 Mon'!Calendrier1mois</vt:lpstr>
      <vt:lpstr>'DVMP C1 1-21 Sam'!Calendrier1mois</vt:lpstr>
      <vt:lpstr>'DVMP C1 1-21 Sat'!Calendrier1mois</vt:lpstr>
      <vt:lpstr>'DVMP C1 1-21 Sun'!Calendrier1mois</vt:lpstr>
      <vt:lpstr>'DVMP C1 1-21 Thu'!Calendrier1mois</vt:lpstr>
      <vt:lpstr>'DVMP C1 1-21 Tue'!Calendrier1mois</vt:lpstr>
      <vt:lpstr>'DVMP C1 1-21 Ven'!Calendrier1mois</vt:lpstr>
      <vt:lpstr>'DVMP C1 1-21 Wed'!Calendrier1mois</vt:lpstr>
      <vt:lpstr>'DVMP C1 22-42 Dim'!Calendrier1mois</vt:lpstr>
      <vt:lpstr>'DVMP C1 22-42 Fri'!Calendrier1mois</vt:lpstr>
      <vt:lpstr>'DVMP C1 22-42 Jeu'!Calendrier1mois</vt:lpstr>
      <vt:lpstr>'DVMP C1 22-42 Lun'!Calendrier1mois</vt:lpstr>
      <vt:lpstr>'DVMP C1 22-42 Mar'!Calendrier1mois</vt:lpstr>
      <vt:lpstr>'DVMP C1 22-42 Mer'!Calendrier1mois</vt:lpstr>
      <vt:lpstr>'DVMP C1 22-42 Mon'!Calendrier1mois</vt:lpstr>
      <vt:lpstr>'DVMP C1 22-42 Sam'!Calendrier1mois</vt:lpstr>
      <vt:lpstr>'DVMP C1 22-42 Sat'!Calendrier1mois</vt:lpstr>
      <vt:lpstr>'DVMP C1 22-42 Sun'!Calendrier1mois</vt:lpstr>
      <vt:lpstr>'DVMP C1 22-42 Thu'!Calendrier1mois</vt:lpstr>
      <vt:lpstr>'DVMP C1 22-42 Tue'!Calendrier1mois</vt:lpstr>
      <vt:lpstr>'DVMP C1 22-42 Ven'!Calendrier1mois</vt:lpstr>
      <vt:lpstr>'DVMP C1 22-42 Wed'!Calendrier1mois</vt:lpstr>
      <vt:lpstr>'DVMP C10+ Dim'!Calendrier1mois</vt:lpstr>
      <vt:lpstr>'DVMP C10+ Fri'!Calendrier1mois</vt:lpstr>
      <vt:lpstr>'DVMP C10+ Jeu'!Calendrier1mois</vt:lpstr>
      <vt:lpstr>'DVMP C10+ Lun'!Calendrier1mois</vt:lpstr>
      <vt:lpstr>'DVMP C10+ Mar'!Calendrier1mois</vt:lpstr>
      <vt:lpstr>'DVMP C10+ Mer'!Calendrier1mois</vt:lpstr>
      <vt:lpstr>'DVMP C10+ Mon'!Calendrier1mois</vt:lpstr>
      <vt:lpstr>'DVMP C10+ Sam'!Calendrier1mois</vt:lpstr>
      <vt:lpstr>'DVMP C10+ Sat'!Calendrier1mois</vt:lpstr>
      <vt:lpstr>'DVMP C10+ Sun'!Calendrier1mois</vt:lpstr>
      <vt:lpstr>'DVMP C10+ Thu'!Calendrier1mois</vt:lpstr>
      <vt:lpstr>'DVMP C10+ Tue'!Calendrier1mois</vt:lpstr>
      <vt:lpstr>'DVMP C10+ Ven'!Calendrier1mois</vt:lpstr>
      <vt:lpstr>'DVMP C10+ Wed'!Calendrier1mois</vt:lpstr>
      <vt:lpstr>'DVMP C2 1-21 Dim'!Calendrier1mois</vt:lpstr>
      <vt:lpstr>'DVMP C2 1-21 Fri'!Calendrier1mois</vt:lpstr>
      <vt:lpstr>'DVMP C2 1-21 Jeu'!Calendrier1mois</vt:lpstr>
      <vt:lpstr>'DVMP C2 1-21 Lun'!Calendrier1mois</vt:lpstr>
      <vt:lpstr>'DVMP C2 1-21 Mar'!Calendrier1mois</vt:lpstr>
      <vt:lpstr>'DVMP C2 1-21 Mer'!Calendrier1mois</vt:lpstr>
      <vt:lpstr>'DVMP C2 1-21 Mon'!Calendrier1mois</vt:lpstr>
      <vt:lpstr>'DVMP C2 1-21 Sam'!Calendrier1mois</vt:lpstr>
      <vt:lpstr>'DVMP C2 1-21 Sat'!Calendrier1mois</vt:lpstr>
      <vt:lpstr>'DVMP C2 1-21 Sun'!Calendrier1mois</vt:lpstr>
      <vt:lpstr>'DVMP C2 1-21 Thu'!Calendrier1mois</vt:lpstr>
      <vt:lpstr>'DVMP C2 1-21 Tue'!Calendrier1mois</vt:lpstr>
      <vt:lpstr>'DVMP C2 1-21 Ven'!Calendrier1mois</vt:lpstr>
      <vt:lpstr>'DVMP C2 1-21 Wed'!Calendrier1mois</vt:lpstr>
      <vt:lpstr>'DVMP C2 22-42 Dim'!Calendrier1mois</vt:lpstr>
      <vt:lpstr>'DVMP C2 22-42 Fri'!Calendrier1mois</vt:lpstr>
      <vt:lpstr>'DVMP C2 22-42 Jeu'!Calendrier1mois</vt:lpstr>
      <vt:lpstr>'DVMP C2 22-42 Lun'!Calendrier1mois</vt:lpstr>
      <vt:lpstr>'DVMP C2 22-42 Mar'!Calendrier1mois</vt:lpstr>
      <vt:lpstr>'DVMP C2 22-42 Mer'!Calendrier1mois</vt:lpstr>
      <vt:lpstr>'DVMP C2 22-42 Mon'!Calendrier1mois</vt:lpstr>
      <vt:lpstr>'DVMP C2 22-42 Sam'!Calendrier1mois</vt:lpstr>
      <vt:lpstr>'DVMP C2 22-42 Sat'!Calendrier1mois</vt:lpstr>
      <vt:lpstr>'DVMP C2 22-42 Sun'!Calendrier1mois</vt:lpstr>
      <vt:lpstr>'DVMP C2 22-42 Thu'!Calendrier1mois</vt:lpstr>
      <vt:lpstr>'DVMP C2 22-42 Tue'!Calendrier1mois</vt:lpstr>
      <vt:lpstr>'DVMP C2 22-42 Ven'!Calendrier1mois</vt:lpstr>
      <vt:lpstr>'DVMP C2 22-42 Wed'!Calendrier1mois</vt:lpstr>
      <vt:lpstr>'DRD 1-2 Dim'!Print_Area</vt:lpstr>
      <vt:lpstr>'DRD 1-2 Fri'!Print_Area</vt:lpstr>
      <vt:lpstr>'DRD 1-2 Jeu'!Print_Area</vt:lpstr>
      <vt:lpstr>'DRD 1-2 Lun'!Print_Area</vt:lpstr>
      <vt:lpstr>'DRD 1-2 Mar'!Print_Area</vt:lpstr>
      <vt:lpstr>'DRD 1-2 Mer'!Print_Area</vt:lpstr>
      <vt:lpstr>'DRD 1-2 Mon'!Print_Area</vt:lpstr>
      <vt:lpstr>'DRD 1-2 Sam'!Print_Area</vt:lpstr>
      <vt:lpstr>'DRD 1-2 Sat'!Print_Area</vt:lpstr>
      <vt:lpstr>'DRD 1-2 Sun'!Print_Area</vt:lpstr>
      <vt:lpstr>'DRD 1-2 Thu'!Print_Area</vt:lpstr>
      <vt:lpstr>'DRD 1-2 Tue'!Print_Area</vt:lpstr>
      <vt:lpstr>'DRD 1-2 Ven'!Print_Area</vt:lpstr>
      <vt:lpstr>'DRD 1-2 Wed'!Print_Area</vt:lpstr>
      <vt:lpstr>'DRD 3-6 Dim'!Print_Area</vt:lpstr>
      <vt:lpstr>'DRD 3-6 Fri'!Print_Area</vt:lpstr>
      <vt:lpstr>'DRD 3-6 Jeu'!Print_Area</vt:lpstr>
      <vt:lpstr>'DRD 3-6 Lun'!Print_Area</vt:lpstr>
      <vt:lpstr>'DRD 3-6 Mar'!Print_Area</vt:lpstr>
      <vt:lpstr>'DRD 3-6 Mer'!Print_Area</vt:lpstr>
      <vt:lpstr>'DRD 3-6 Mon'!Print_Area</vt:lpstr>
      <vt:lpstr>'DRD 3-6 Sam'!Print_Area</vt:lpstr>
      <vt:lpstr>'DRD 3-6 Sat'!Print_Area</vt:lpstr>
      <vt:lpstr>'DRD 3-6 Sun'!Print_Area</vt:lpstr>
      <vt:lpstr>'DRD 3-6 Thu'!Print_Area</vt:lpstr>
      <vt:lpstr>'DRD 3-6 Tue'!Print_Area</vt:lpstr>
      <vt:lpstr>'DRD 3-6 Ven'!Print_Area</vt:lpstr>
      <vt:lpstr>'DRD 3-6 Wed'!Print_Area</vt:lpstr>
      <vt:lpstr>'DRD 7+ Dim'!Print_Area</vt:lpstr>
      <vt:lpstr>'DRD 7+ Fri'!Print_Area</vt:lpstr>
      <vt:lpstr>'DRD 7+ Jeu'!Print_Area</vt:lpstr>
      <vt:lpstr>'DRD 7+ Lun'!Print_Area</vt:lpstr>
      <vt:lpstr>'DRD 7+ Mar'!Print_Area</vt:lpstr>
      <vt:lpstr>'DRD 7+ Mer'!Print_Area</vt:lpstr>
      <vt:lpstr>'DRD 7+ Mon'!Print_Area</vt:lpstr>
      <vt:lpstr>'DRD 7+ Sam'!Print_Area</vt:lpstr>
      <vt:lpstr>'DRD 7+ Sat'!Print_Area</vt:lpstr>
      <vt:lpstr>'DRD 7+ Sun'!Print_Area</vt:lpstr>
      <vt:lpstr>'DRD 7+ Thu'!Print_Area</vt:lpstr>
      <vt:lpstr>'DRD 7+ Tue'!Print_Area</vt:lpstr>
      <vt:lpstr>'DRD 7+ Ven'!Print_Area</vt:lpstr>
      <vt:lpstr>'DRD 7+ Wed'!Print_Area</vt:lpstr>
      <vt:lpstr>'DVD C1-2 Dim'!Print_Area</vt:lpstr>
      <vt:lpstr>'DVD C1-2 Fri'!Print_Area</vt:lpstr>
      <vt:lpstr>'DVD C1-2 Jeu'!Print_Area</vt:lpstr>
      <vt:lpstr>'DVD C1-2 Lun'!Print_Area</vt:lpstr>
      <vt:lpstr>'DVD C1-2 Mar'!Print_Area</vt:lpstr>
      <vt:lpstr>'DVD C1-2 Mer'!Print_Area</vt:lpstr>
      <vt:lpstr>'DVD C1-2 Mon'!Print_Area</vt:lpstr>
      <vt:lpstr>'DVD C1-2 Sam'!Print_Area</vt:lpstr>
      <vt:lpstr>'DVD C1-2 Sat'!Print_Area</vt:lpstr>
      <vt:lpstr>'DVD C1-2 Sun'!Print_Area</vt:lpstr>
      <vt:lpstr>'DVD C1-2 Thu'!Print_Area</vt:lpstr>
      <vt:lpstr>'DVD C1-2 Tue'!Print_Area</vt:lpstr>
      <vt:lpstr>'DVD C1-2 Ven'!Print_Area</vt:lpstr>
      <vt:lpstr>'DVD C1-2 Wed'!Print_Area</vt:lpstr>
      <vt:lpstr>'DVD C1-3 Dim'!Print_Area</vt:lpstr>
      <vt:lpstr>'DVD C1-3 Fri'!Print_Area</vt:lpstr>
      <vt:lpstr>'DVD C1-3 Jeu'!Print_Area</vt:lpstr>
      <vt:lpstr>'DVD C1-3 Lun'!Print_Area</vt:lpstr>
      <vt:lpstr>'DVD C1-3 Mar'!Print_Area</vt:lpstr>
      <vt:lpstr>'DVD C1-3 Mer'!Print_Area</vt:lpstr>
      <vt:lpstr>'DVD C1-3 Mon'!Print_Area</vt:lpstr>
      <vt:lpstr>'DVD C1-3 Sam'!Print_Area</vt:lpstr>
      <vt:lpstr>'DVD C1-3 Sat'!Print_Area</vt:lpstr>
      <vt:lpstr>'DVD C1-3 Sun'!Print_Area</vt:lpstr>
      <vt:lpstr>'DVD C1-3 Thu'!Print_Area</vt:lpstr>
      <vt:lpstr>'DVD C1-3 Tue'!Print_Area</vt:lpstr>
      <vt:lpstr>'DVD C1-3 Ven'!Print_Area</vt:lpstr>
      <vt:lpstr>'DVD C1-3 Wed'!Print_Area</vt:lpstr>
      <vt:lpstr>'DVD C3-6 Dim'!Print_Area</vt:lpstr>
      <vt:lpstr>'DVD C3-6 Fri'!Print_Area</vt:lpstr>
      <vt:lpstr>'DVD C3-6 Jeu'!Print_Area</vt:lpstr>
      <vt:lpstr>'DVD C3-6 Lun'!Print_Area</vt:lpstr>
      <vt:lpstr>'DVD C3-6 Mar'!Print_Area</vt:lpstr>
      <vt:lpstr>'DVD C3-6 Mer'!Print_Area</vt:lpstr>
      <vt:lpstr>'DVD C3-6 Mon'!Print_Area</vt:lpstr>
      <vt:lpstr>'DVD C3-6 Sam'!Print_Area</vt:lpstr>
      <vt:lpstr>'DVD C3-6 Sat'!Print_Area</vt:lpstr>
      <vt:lpstr>'DVD C3-6 Sun'!Print_Area</vt:lpstr>
      <vt:lpstr>'DVD C3-6 Thu'!Print_Area</vt:lpstr>
      <vt:lpstr>'DVD C3-6 Tue'!Print_Area</vt:lpstr>
      <vt:lpstr>'DVD C3-6 Ven'!Print_Area</vt:lpstr>
      <vt:lpstr>'DVD C3-6 Wed'!Print_Area</vt:lpstr>
      <vt:lpstr>'DVD C4-8 Dim'!Print_Area</vt:lpstr>
      <vt:lpstr>'DVD C4-8 Fri'!Print_Area</vt:lpstr>
      <vt:lpstr>'DVD C4-8 Jeu'!Print_Area</vt:lpstr>
      <vt:lpstr>'DVD C4-8 Lun'!Print_Area</vt:lpstr>
      <vt:lpstr>'DVD C4-8 Mar'!Print_Area</vt:lpstr>
      <vt:lpstr>'DVD C4-8 Mer'!Print_Area</vt:lpstr>
      <vt:lpstr>'DVD C4-8 Mon'!Print_Area</vt:lpstr>
      <vt:lpstr>'DVD C4-8 Sam'!Print_Area</vt:lpstr>
      <vt:lpstr>'DVD C4-8 Sat'!Print_Area</vt:lpstr>
      <vt:lpstr>'DVD C4-8 Sun'!Print_Area</vt:lpstr>
      <vt:lpstr>'DVD C4-8 Thu'!Print_Area</vt:lpstr>
      <vt:lpstr>'DVD C4-8 Tue'!Print_Area</vt:lpstr>
      <vt:lpstr>'DVD C4-8 Ven'!Print_Area</vt:lpstr>
      <vt:lpstr>'DVD C4-8 Wed'!Print_Area</vt:lpstr>
      <vt:lpstr>'DVD C7+ Dim'!Print_Area</vt:lpstr>
      <vt:lpstr>'DVD C7+ Fri'!Print_Area</vt:lpstr>
      <vt:lpstr>'DVD C7+ Jeu'!Print_Area</vt:lpstr>
      <vt:lpstr>'DVD C7+ Lun'!Print_Area</vt:lpstr>
      <vt:lpstr>'DVD C7+ Mar'!Print_Area</vt:lpstr>
      <vt:lpstr>'DVD C7+ Mer'!Print_Area</vt:lpstr>
      <vt:lpstr>'DVD C7+ Mon'!Print_Area</vt:lpstr>
      <vt:lpstr>'DVD C7+ Sam'!Print_Area</vt:lpstr>
      <vt:lpstr>'DVD C7+ Sat'!Print_Area</vt:lpstr>
      <vt:lpstr>'DVD C7+ Sun'!Print_Area</vt:lpstr>
      <vt:lpstr>'DVD C7+ Thu'!Print_Area</vt:lpstr>
      <vt:lpstr>'DVD C7+ Tue'!Print_Area</vt:lpstr>
      <vt:lpstr>'DVD C7+ Ven'!Print_Area</vt:lpstr>
      <vt:lpstr>'DVD C7+ Wed'!Print_Area</vt:lpstr>
      <vt:lpstr>'DVD C9+ Dim'!Print_Area</vt:lpstr>
      <vt:lpstr>'DVD C9+ Fri'!Print_Area</vt:lpstr>
      <vt:lpstr>'DVD C9+ Jeu'!Print_Area</vt:lpstr>
      <vt:lpstr>'DVD C9+ Lun'!Print_Area</vt:lpstr>
      <vt:lpstr>'DVD C9+ Mar'!Print_Area</vt:lpstr>
      <vt:lpstr>'DVD C9+ Mer'!Print_Area</vt:lpstr>
      <vt:lpstr>'DVD C9+ Mon'!Print_Area</vt:lpstr>
      <vt:lpstr>'DVD C9+ Sam'!Print_Area</vt:lpstr>
      <vt:lpstr>'DVD C9+ Sat'!Print_Area</vt:lpstr>
      <vt:lpstr>'DVD C9+ Sun'!Print_Area</vt:lpstr>
      <vt:lpstr>'DVD C9+ Thu'!Print_Area</vt:lpstr>
      <vt:lpstr>'DVD C9+ Tue'!Print_Area</vt:lpstr>
      <vt:lpstr>'DVD C9+ Ven'!Print_Area</vt:lpstr>
      <vt:lpstr>'DVD C9+ Wed'!Print_Area</vt:lpstr>
      <vt:lpstr>'DVMP C1 1-21 Dim'!Print_Area</vt:lpstr>
      <vt:lpstr>'DVMP C1 1-21 Fri'!Print_Area</vt:lpstr>
      <vt:lpstr>'DVMP C1 1-21 Jeu'!Print_Area</vt:lpstr>
      <vt:lpstr>'DVMP C1 1-21 Lun'!Print_Area</vt:lpstr>
      <vt:lpstr>'DVMP C1 1-21 Mar'!Print_Area</vt:lpstr>
      <vt:lpstr>'DVMP C1 1-21 Mer'!Print_Area</vt:lpstr>
      <vt:lpstr>'DVMP C1 1-21 Mon'!Print_Area</vt:lpstr>
      <vt:lpstr>'DVMP C1 1-21 Sam'!Print_Area</vt:lpstr>
      <vt:lpstr>'DVMP C1 1-21 Sat'!Print_Area</vt:lpstr>
      <vt:lpstr>'DVMP C1 1-21 Sun'!Print_Area</vt:lpstr>
      <vt:lpstr>'DVMP C1 1-21 Thu'!Print_Area</vt:lpstr>
      <vt:lpstr>'DVMP C1 1-21 Tue'!Print_Area</vt:lpstr>
      <vt:lpstr>'DVMP C1 1-21 Ven'!Print_Area</vt:lpstr>
      <vt:lpstr>'DVMP C1 1-21 Wed'!Print_Area</vt:lpstr>
      <vt:lpstr>'DVMP C1 22-42 Dim'!Print_Area</vt:lpstr>
      <vt:lpstr>'DVMP C1 22-42 Fri'!Print_Area</vt:lpstr>
      <vt:lpstr>'DVMP C1 22-42 Jeu'!Print_Area</vt:lpstr>
      <vt:lpstr>'DVMP C1 22-42 Lun'!Print_Area</vt:lpstr>
      <vt:lpstr>'DVMP C1 22-42 Mar'!Print_Area</vt:lpstr>
      <vt:lpstr>'DVMP C1 22-42 Mer'!Print_Area</vt:lpstr>
      <vt:lpstr>'DVMP C1 22-42 Mon'!Print_Area</vt:lpstr>
      <vt:lpstr>'DVMP C1 22-42 Sam'!Print_Area</vt:lpstr>
      <vt:lpstr>'DVMP C1 22-42 Sat'!Print_Area</vt:lpstr>
      <vt:lpstr>'DVMP C1 22-42 Sun'!Print_Area</vt:lpstr>
      <vt:lpstr>'DVMP C1 22-42 Thu'!Print_Area</vt:lpstr>
      <vt:lpstr>'DVMP C1 22-42 Tue'!Print_Area</vt:lpstr>
      <vt:lpstr>'DVMP C1 22-42 Ven'!Print_Area</vt:lpstr>
      <vt:lpstr>'DVMP C1 22-42 Wed'!Print_Area</vt:lpstr>
      <vt:lpstr>'DVMP C10+ Dim'!Print_Area</vt:lpstr>
      <vt:lpstr>'DVMP C10+ Fri'!Print_Area</vt:lpstr>
      <vt:lpstr>'DVMP C10+ Jeu'!Print_Area</vt:lpstr>
      <vt:lpstr>'DVMP C10+ Lun'!Print_Area</vt:lpstr>
      <vt:lpstr>'DVMP C10+ Mar'!Print_Area</vt:lpstr>
      <vt:lpstr>'DVMP C10+ Mer'!Print_Area</vt:lpstr>
      <vt:lpstr>'DVMP C10+ Mon'!Print_Area</vt:lpstr>
      <vt:lpstr>'DVMP C10+ Sam'!Print_Area</vt:lpstr>
      <vt:lpstr>'DVMP C10+ Sat'!Print_Area</vt:lpstr>
      <vt:lpstr>'DVMP C10+ Sun'!Print_Area</vt:lpstr>
      <vt:lpstr>'DVMP C10+ Thu'!Print_Area</vt:lpstr>
      <vt:lpstr>'DVMP C10+ Tue'!Print_Area</vt:lpstr>
      <vt:lpstr>'DVMP C10+ Ven'!Print_Area</vt:lpstr>
      <vt:lpstr>'DVMP C10+ Wed'!Print_Area</vt:lpstr>
      <vt:lpstr>'DVMP C2 1-21 Dim'!Print_Area</vt:lpstr>
      <vt:lpstr>'DVMP C2 1-21 Fri'!Print_Area</vt:lpstr>
      <vt:lpstr>'DVMP C2 1-21 Jeu'!Print_Area</vt:lpstr>
      <vt:lpstr>'DVMP C2 1-21 Lun'!Print_Area</vt:lpstr>
      <vt:lpstr>'DVMP C2 1-21 Mar'!Print_Area</vt:lpstr>
      <vt:lpstr>'DVMP C2 1-21 Mer'!Print_Area</vt:lpstr>
      <vt:lpstr>'DVMP C2 1-21 Mon'!Print_Area</vt:lpstr>
      <vt:lpstr>'DVMP C2 1-21 Sam'!Print_Area</vt:lpstr>
      <vt:lpstr>'DVMP C2 1-21 Sat'!Print_Area</vt:lpstr>
      <vt:lpstr>'DVMP C2 1-21 Sun'!Print_Area</vt:lpstr>
      <vt:lpstr>'DVMP C2 1-21 Thu'!Print_Area</vt:lpstr>
      <vt:lpstr>'DVMP C2 1-21 Tue'!Print_Area</vt:lpstr>
      <vt:lpstr>'DVMP C2 1-21 Ven'!Print_Area</vt:lpstr>
      <vt:lpstr>'DVMP C2 1-21 Wed'!Print_Area</vt:lpstr>
      <vt:lpstr>'DVMP C2 22-42 Dim'!Print_Area</vt:lpstr>
      <vt:lpstr>'DVMP C2 22-42 Fri'!Print_Area</vt:lpstr>
      <vt:lpstr>'DVMP C2 22-42 Jeu'!Print_Area</vt:lpstr>
      <vt:lpstr>'DVMP C2 22-42 Lun'!Print_Area</vt:lpstr>
      <vt:lpstr>'DVMP C2 22-42 Mar'!Print_Area</vt:lpstr>
      <vt:lpstr>'DVMP C2 22-42 Mer'!Print_Area</vt:lpstr>
      <vt:lpstr>'DVMP C2 22-42 Mon'!Print_Area</vt:lpstr>
      <vt:lpstr>'DVMP C2 22-42 Sam'!Print_Area</vt:lpstr>
      <vt:lpstr>'DVMP C2 22-42 Sat'!Print_Area</vt:lpstr>
      <vt:lpstr>'DVMP C2 22-42 Sun'!Print_Area</vt:lpstr>
      <vt:lpstr>'DVMP C2 22-42 Thu'!Print_Area</vt:lpstr>
      <vt:lpstr>'DVMP C2 22-42 Tue'!Print_Area</vt:lpstr>
      <vt:lpstr>'DVMP C2 22-42 Ven'!Print_Area</vt:lpstr>
      <vt:lpstr>'DVMP C2 22-42 Wed'!Print_Area</vt:lpstr>
    </vt:vector>
  </TitlesOfParts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>Chantal Abi Saleh</dc:creator>
  <cp:lastModifiedBy>Ratte, Caroline [JOICA]</cp:lastModifiedBy>
  <cp:lastPrinted>2020-05-05T17:35:11Z</cp:lastPrinted>
  <dcterms:created xsi:type="dcterms:W3CDTF">2016-07-26T15:53:57Z</dcterms:created>
  <dcterms:modified xsi:type="dcterms:W3CDTF">2020-05-25T17:28:55Z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0x010100981E9DD69C586547B3D504CB831D31A0</vt:lpwstr>
  </property>
</Properties>
</file>